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958babd6b3cec19/Dokumenty/Moje veci/politika/ŠZNK/VEDENIE ŠZNK 24_27/Ekonomika/"/>
    </mc:Choice>
  </mc:AlternateContent>
  <xr:revisionPtr revIDLastSave="466" documentId="8_{8E346E55-4FF9-4343-AEFC-C92A289C0081}" xr6:coauthVersionLast="47" xr6:coauthVersionMax="47" xr10:uidLastSave="{7C011CA9-730C-4BF8-9322-75221DEA2752}"/>
  <bookViews>
    <workbookView xWindow="16354" yWindow="-103" windowWidth="33120" windowHeight="18120" tabRatio="697" xr2:uid="{E17F1A56-9C23-491E-87B7-27F75B90DCB4}"/>
  </bookViews>
  <sheets>
    <sheet name="Rozpočet 2026" sheetId="12" r:id="rId1"/>
    <sheet name="Navrh rozpoctu 2026" sheetId="16" r:id="rId2"/>
    <sheet name="Denník" sheetId="1" r:id="rId3"/>
    <sheet name="Pohľadávky a záväzky" sheetId="17" r:id="rId4"/>
  </sheets>
  <definedNames>
    <definedName name="_xlnm._FilterDatabase" localSheetId="2" hidden="1">Denník!$A$5:$AV$304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2" l="1"/>
  <c r="E8" i="12"/>
  <c r="E9" i="12"/>
  <c r="E10" i="12"/>
  <c r="E11" i="12"/>
  <c r="E13" i="12"/>
  <c r="E21" i="12"/>
  <c r="E22" i="12"/>
  <c r="E23" i="12"/>
  <c r="E24" i="12"/>
  <c r="E25" i="12"/>
  <c r="E26" i="12"/>
  <c r="E29" i="12"/>
  <c r="E30" i="12"/>
  <c r="E31" i="12"/>
  <c r="E32" i="12"/>
  <c r="E33" i="12"/>
  <c r="E34" i="12"/>
  <c r="E35" i="12"/>
  <c r="E36" i="12"/>
  <c r="N8" i="1"/>
  <c r="I4" i="12"/>
  <c r="D43" i="12"/>
  <c r="E51" i="12"/>
  <c r="C40" i="12"/>
  <c r="C47" i="12" s="1"/>
  <c r="C15" i="12"/>
  <c r="C46" i="12" s="1"/>
  <c r="AW182" i="1"/>
  <c r="AX182" i="1"/>
  <c r="AW183" i="1"/>
  <c r="AX183" i="1"/>
  <c r="AW184" i="1"/>
  <c r="AX184" i="1"/>
  <c r="AW185" i="1"/>
  <c r="AX185" i="1"/>
  <c r="AW186" i="1"/>
  <c r="AX186" i="1"/>
  <c r="AW187" i="1"/>
  <c r="AX187" i="1"/>
  <c r="AW188" i="1"/>
  <c r="AX188" i="1"/>
  <c r="AW189" i="1"/>
  <c r="AX189" i="1"/>
  <c r="AY189" i="1"/>
  <c r="AW190" i="1"/>
  <c r="AY190" i="1" s="1"/>
  <c r="AX190" i="1"/>
  <c r="AW191" i="1"/>
  <c r="AY191" i="1" s="1"/>
  <c r="AX191" i="1"/>
  <c r="AW192" i="1"/>
  <c r="AY192" i="1" s="1"/>
  <c r="AX192" i="1"/>
  <c r="AW193" i="1"/>
  <c r="AY193" i="1" s="1"/>
  <c r="AX193" i="1"/>
  <c r="AW194" i="1"/>
  <c r="AY194" i="1" s="1"/>
  <c r="AX194" i="1"/>
  <c r="AW195" i="1"/>
  <c r="AY195" i="1" s="1"/>
  <c r="AX195" i="1"/>
  <c r="AW196" i="1"/>
  <c r="AY196" i="1" s="1"/>
  <c r="AX196" i="1"/>
  <c r="AW197" i="1"/>
  <c r="AY197" i="1" s="1"/>
  <c r="AX197" i="1"/>
  <c r="AW198" i="1"/>
  <c r="AY198" i="1" s="1"/>
  <c r="AX198" i="1"/>
  <c r="AW199" i="1"/>
  <c r="AY199" i="1" s="1"/>
  <c r="AX199" i="1"/>
  <c r="AW200" i="1"/>
  <c r="AY200" i="1" s="1"/>
  <c r="AX200" i="1"/>
  <c r="AW201" i="1"/>
  <c r="AY201" i="1" s="1"/>
  <c r="AX201" i="1"/>
  <c r="AW202" i="1"/>
  <c r="AY202" i="1" s="1"/>
  <c r="AX202" i="1"/>
  <c r="AW203" i="1"/>
  <c r="AY203" i="1" s="1"/>
  <c r="AX203" i="1"/>
  <c r="AW204" i="1"/>
  <c r="AY204" i="1" s="1"/>
  <c r="AX204" i="1"/>
  <c r="AW205" i="1"/>
  <c r="AY205" i="1" s="1"/>
  <c r="AX205" i="1"/>
  <c r="AW206" i="1"/>
  <c r="AY206" i="1" s="1"/>
  <c r="AX206" i="1"/>
  <c r="AW207" i="1"/>
  <c r="AY207" i="1" s="1"/>
  <c r="AX207" i="1"/>
  <c r="AW208" i="1"/>
  <c r="AY208" i="1" s="1"/>
  <c r="AX208" i="1"/>
  <c r="AW209" i="1"/>
  <c r="AY209" i="1" s="1"/>
  <c r="AX209" i="1"/>
  <c r="AW210" i="1"/>
  <c r="AY210" i="1" s="1"/>
  <c r="AX210" i="1"/>
  <c r="AW211" i="1"/>
  <c r="AY211" i="1" s="1"/>
  <c r="AX211" i="1"/>
  <c r="AW212" i="1"/>
  <c r="AY212" i="1" s="1"/>
  <c r="AX212" i="1"/>
  <c r="AW213" i="1"/>
  <c r="AX213" i="1"/>
  <c r="AY213" i="1"/>
  <c r="AW214" i="1"/>
  <c r="AY214" i="1" s="1"/>
  <c r="AX214" i="1"/>
  <c r="AW215" i="1"/>
  <c r="AY215" i="1" s="1"/>
  <c r="AX215" i="1"/>
  <c r="AW216" i="1"/>
  <c r="AY216" i="1" s="1"/>
  <c r="AX216" i="1"/>
  <c r="AW217" i="1"/>
  <c r="AY217" i="1" s="1"/>
  <c r="AX217" i="1"/>
  <c r="AW218" i="1"/>
  <c r="AX218" i="1"/>
  <c r="AY218" i="1"/>
  <c r="AW219" i="1"/>
  <c r="AY219" i="1" s="1"/>
  <c r="AX219" i="1"/>
  <c r="AW220" i="1"/>
  <c r="AY220" i="1" s="1"/>
  <c r="AX220" i="1"/>
  <c r="AW221" i="1"/>
  <c r="AX221" i="1"/>
  <c r="AY221" i="1"/>
  <c r="AW222" i="1"/>
  <c r="AY222" i="1" s="1"/>
  <c r="AX222" i="1"/>
  <c r="AW223" i="1"/>
  <c r="AY223" i="1" s="1"/>
  <c r="AX223" i="1"/>
  <c r="AW224" i="1"/>
  <c r="AY224" i="1" s="1"/>
  <c r="AX224" i="1"/>
  <c r="AW225" i="1"/>
  <c r="AY225" i="1" s="1"/>
  <c r="AX225" i="1"/>
  <c r="AW226" i="1"/>
  <c r="AY226" i="1" s="1"/>
  <c r="AX226" i="1"/>
  <c r="AY186" i="1" l="1"/>
  <c r="AY188" i="1"/>
  <c r="AY184" i="1"/>
  <c r="AY187" i="1"/>
  <c r="AY185" i="1"/>
  <c r="C2" i="12"/>
  <c r="C3" i="12" s="1"/>
  <c r="AY183" i="1"/>
  <c r="AY182" i="1"/>
  <c r="AW121" i="1" l="1"/>
  <c r="AX121" i="1"/>
  <c r="AW122" i="1"/>
  <c r="AX122" i="1"/>
  <c r="AW123" i="1"/>
  <c r="AX123" i="1"/>
  <c r="AW124" i="1"/>
  <c r="AX124" i="1"/>
  <c r="AW125" i="1"/>
  <c r="AX125" i="1"/>
  <c r="AW126" i="1"/>
  <c r="AX126" i="1"/>
  <c r="AW127" i="1"/>
  <c r="AX127" i="1"/>
  <c r="AW128" i="1"/>
  <c r="AX128" i="1"/>
  <c r="AW129" i="1"/>
  <c r="AX129" i="1"/>
  <c r="AW130" i="1"/>
  <c r="AX130" i="1"/>
  <c r="AW131" i="1"/>
  <c r="AX131" i="1"/>
  <c r="AW132" i="1"/>
  <c r="AX132" i="1"/>
  <c r="AW133" i="1"/>
  <c r="AX133" i="1"/>
  <c r="AW134" i="1"/>
  <c r="AX134" i="1"/>
  <c r="AW135" i="1"/>
  <c r="AX135" i="1"/>
  <c r="AW136" i="1"/>
  <c r="AX136" i="1"/>
  <c r="AW137" i="1"/>
  <c r="AX137" i="1"/>
  <c r="AW138" i="1"/>
  <c r="AX138" i="1"/>
  <c r="AW139" i="1"/>
  <c r="AX139" i="1"/>
  <c r="AW140" i="1"/>
  <c r="AX140" i="1"/>
  <c r="AW141" i="1"/>
  <c r="AX141" i="1"/>
  <c r="AW142" i="1"/>
  <c r="AX142" i="1"/>
  <c r="AW143" i="1"/>
  <c r="AX143" i="1"/>
  <c r="AW144" i="1"/>
  <c r="AX144" i="1"/>
  <c r="AW145" i="1"/>
  <c r="AX145" i="1"/>
  <c r="AW146" i="1"/>
  <c r="AX146" i="1"/>
  <c r="AW147" i="1"/>
  <c r="AX147" i="1"/>
  <c r="AW148" i="1"/>
  <c r="AX148" i="1"/>
  <c r="AW149" i="1"/>
  <c r="AX149" i="1"/>
  <c r="AW150" i="1"/>
  <c r="AX150" i="1"/>
  <c r="AW151" i="1"/>
  <c r="AX151" i="1"/>
  <c r="AW152" i="1"/>
  <c r="AX152" i="1"/>
  <c r="AW153" i="1"/>
  <c r="AX153" i="1"/>
  <c r="AW154" i="1"/>
  <c r="AX154" i="1"/>
  <c r="AW155" i="1"/>
  <c r="AX155" i="1"/>
  <c r="AW156" i="1"/>
  <c r="AX156" i="1"/>
  <c r="AW157" i="1"/>
  <c r="AX157" i="1"/>
  <c r="AW158" i="1"/>
  <c r="AX158" i="1"/>
  <c r="AW159" i="1"/>
  <c r="AX159" i="1"/>
  <c r="AW160" i="1"/>
  <c r="AX160" i="1"/>
  <c r="AW161" i="1"/>
  <c r="AX161" i="1"/>
  <c r="AW162" i="1"/>
  <c r="AX162" i="1"/>
  <c r="AW163" i="1"/>
  <c r="AX163" i="1"/>
  <c r="AW164" i="1"/>
  <c r="AX164" i="1"/>
  <c r="AW165" i="1"/>
  <c r="AX165" i="1"/>
  <c r="AW166" i="1"/>
  <c r="AX166" i="1"/>
  <c r="AW167" i="1"/>
  <c r="AX167" i="1"/>
  <c r="AW168" i="1"/>
  <c r="AX168" i="1"/>
  <c r="AW169" i="1"/>
  <c r="AX169" i="1"/>
  <c r="AW170" i="1"/>
  <c r="AX170" i="1"/>
  <c r="AW171" i="1"/>
  <c r="AX171" i="1"/>
  <c r="AW172" i="1"/>
  <c r="AX172" i="1"/>
  <c r="AW173" i="1"/>
  <c r="AX173" i="1"/>
  <c r="AW174" i="1"/>
  <c r="AX174" i="1"/>
  <c r="AW175" i="1"/>
  <c r="AX175" i="1"/>
  <c r="AW176" i="1"/>
  <c r="AX176" i="1"/>
  <c r="AW177" i="1"/>
  <c r="AX177" i="1"/>
  <c r="AW178" i="1"/>
  <c r="AX178" i="1"/>
  <c r="AW179" i="1"/>
  <c r="AX179" i="1"/>
  <c r="AW180" i="1"/>
  <c r="AX180" i="1"/>
  <c r="AW181" i="1"/>
  <c r="AX181" i="1"/>
  <c r="K51" i="12"/>
  <c r="AW92" i="1"/>
  <c r="AX92" i="1"/>
  <c r="AW93" i="1"/>
  <c r="AX93" i="1"/>
  <c r="AW94" i="1"/>
  <c r="AX94" i="1"/>
  <c r="AW95" i="1"/>
  <c r="AX95" i="1"/>
  <c r="AW96" i="1"/>
  <c r="AX96" i="1"/>
  <c r="AW97" i="1"/>
  <c r="AX97" i="1"/>
  <c r="AW98" i="1"/>
  <c r="AX98" i="1"/>
  <c r="AW99" i="1"/>
  <c r="AX99" i="1"/>
  <c r="AW100" i="1"/>
  <c r="AX100" i="1"/>
  <c r="AW101" i="1"/>
  <c r="AX101" i="1"/>
  <c r="AW102" i="1"/>
  <c r="AX102" i="1"/>
  <c r="AW103" i="1"/>
  <c r="AX103" i="1"/>
  <c r="AW104" i="1"/>
  <c r="AX104" i="1"/>
  <c r="AW105" i="1"/>
  <c r="AX105" i="1"/>
  <c r="AW106" i="1"/>
  <c r="AX106" i="1"/>
  <c r="AW107" i="1"/>
  <c r="AX107" i="1"/>
  <c r="AW108" i="1"/>
  <c r="AX108" i="1"/>
  <c r="AW109" i="1"/>
  <c r="AX109" i="1"/>
  <c r="AW110" i="1"/>
  <c r="AX110" i="1"/>
  <c r="AW111" i="1"/>
  <c r="AX111" i="1"/>
  <c r="AW112" i="1"/>
  <c r="AX112" i="1"/>
  <c r="AW113" i="1"/>
  <c r="AX113" i="1"/>
  <c r="AW114" i="1"/>
  <c r="AY114" i="1" s="1"/>
  <c r="AX114" i="1"/>
  <c r="AW115" i="1"/>
  <c r="AX115" i="1"/>
  <c r="AW116" i="1"/>
  <c r="AX116" i="1"/>
  <c r="AW117" i="1"/>
  <c r="AX117" i="1"/>
  <c r="AW118" i="1"/>
  <c r="AX118" i="1"/>
  <c r="AW119" i="1"/>
  <c r="AX119" i="1"/>
  <c r="AW120" i="1"/>
  <c r="AX120" i="1"/>
  <c r="AY123" i="1" l="1"/>
  <c r="AY136" i="1"/>
  <c r="AY124" i="1"/>
  <c r="AY131" i="1"/>
  <c r="AY127" i="1"/>
  <c r="AY125" i="1"/>
  <c r="AY128" i="1"/>
  <c r="AY160" i="1"/>
  <c r="AY144" i="1"/>
  <c r="AY163" i="1"/>
  <c r="AY135" i="1"/>
  <c r="AY173" i="1"/>
  <c r="AY171" i="1"/>
  <c r="AY167" i="1"/>
  <c r="AY110" i="1"/>
  <c r="AY157" i="1"/>
  <c r="AY145" i="1"/>
  <c r="AY169" i="1"/>
  <c r="AY132" i="1"/>
  <c r="AY181" i="1"/>
  <c r="AY179" i="1"/>
  <c r="AY152" i="1"/>
  <c r="AY140" i="1"/>
  <c r="AY111" i="1"/>
  <c r="AY133" i="1"/>
  <c r="AY130" i="1"/>
  <c r="AY165" i="1"/>
  <c r="AY151" i="1"/>
  <c r="AY147" i="1"/>
  <c r="AY138" i="1"/>
  <c r="AY180" i="1"/>
  <c r="AY178" i="1"/>
  <c r="AY177" i="1"/>
  <c r="AY176" i="1"/>
  <c r="AY174" i="1"/>
  <c r="AY161" i="1"/>
  <c r="AY172" i="1"/>
  <c r="AY170" i="1"/>
  <c r="AY168" i="1"/>
  <c r="AY166" i="1"/>
  <c r="AY164" i="1"/>
  <c r="AY159" i="1"/>
  <c r="AY175" i="1"/>
  <c r="AY162" i="1"/>
  <c r="AY158" i="1"/>
  <c r="AY156" i="1"/>
  <c r="AY154" i="1"/>
  <c r="AY155" i="1"/>
  <c r="AY150" i="1"/>
  <c r="AY148" i="1"/>
  <c r="AY143" i="1"/>
  <c r="AY141" i="1"/>
  <c r="AY121" i="1"/>
  <c r="AY146" i="1"/>
  <c r="AY139" i="1"/>
  <c r="AY137" i="1"/>
  <c r="AY134" i="1"/>
  <c r="AY129" i="1"/>
  <c r="AY126" i="1"/>
  <c r="AY122" i="1"/>
  <c r="AY118" i="1"/>
  <c r="AY149" i="1"/>
  <c r="AY142" i="1"/>
  <c r="AY153" i="1"/>
  <c r="AY116" i="1"/>
  <c r="AY115" i="1"/>
  <c r="AY113" i="1"/>
  <c r="AY119" i="1"/>
  <c r="AY107" i="1"/>
  <c r="AY120" i="1"/>
  <c r="AY117" i="1"/>
  <c r="AY112" i="1"/>
  <c r="AY101" i="1"/>
  <c r="AY99" i="1"/>
  <c r="AY94" i="1"/>
  <c r="AY98" i="1"/>
  <c r="AY109" i="1"/>
  <c r="AY108" i="1"/>
  <c r="AY106" i="1"/>
  <c r="AY105" i="1"/>
  <c r="AY104" i="1"/>
  <c r="AY103" i="1"/>
  <c r="AY102" i="1"/>
  <c r="AY100" i="1"/>
  <c r="AY97" i="1"/>
  <c r="AY95" i="1"/>
  <c r="AY92" i="1"/>
  <c r="AY96" i="1"/>
  <c r="AY93" i="1"/>
  <c r="C39" i="16"/>
  <c r="C38" i="16"/>
  <c r="C37" i="16"/>
  <c r="I40" i="12"/>
  <c r="I47" i="12" s="1"/>
  <c r="C13" i="16"/>
  <c r="C12" i="16"/>
  <c r="AR232" i="1"/>
  <c r="H8" i="1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11" i="16"/>
  <c r="C10" i="16"/>
  <c r="C9" i="16"/>
  <c r="C8" i="16"/>
  <c r="C6" i="16"/>
  <c r="C7" i="16"/>
  <c r="I42" i="12"/>
  <c r="C43" i="16" s="1"/>
  <c r="I43" i="12"/>
  <c r="I50" i="12" s="1"/>
  <c r="I15" i="12"/>
  <c r="I46" i="12" s="1"/>
  <c r="AA228" i="1"/>
  <c r="AF232" i="1"/>
  <c r="D25" i="12" s="1"/>
  <c r="U50" i="12"/>
  <c r="V44" i="12"/>
  <c r="U44" i="12"/>
  <c r="Y232" i="1"/>
  <c r="AW10" i="1"/>
  <c r="AX10" i="1"/>
  <c r="AW11" i="1"/>
  <c r="AX11" i="1"/>
  <c r="AW12" i="1"/>
  <c r="AX12" i="1"/>
  <c r="AW13" i="1"/>
  <c r="AX13" i="1"/>
  <c r="AW14" i="1"/>
  <c r="AX14" i="1"/>
  <c r="AW15" i="1"/>
  <c r="AX15" i="1"/>
  <c r="AW16" i="1"/>
  <c r="AX16" i="1"/>
  <c r="AW17" i="1"/>
  <c r="AX17" i="1"/>
  <c r="AW18" i="1"/>
  <c r="AX18" i="1"/>
  <c r="AW19" i="1"/>
  <c r="AX19" i="1"/>
  <c r="AW20" i="1"/>
  <c r="AX20" i="1"/>
  <c r="AW21" i="1"/>
  <c r="AX21" i="1"/>
  <c r="AW22" i="1"/>
  <c r="AX22" i="1"/>
  <c r="AW23" i="1"/>
  <c r="AX23" i="1"/>
  <c r="AW24" i="1"/>
  <c r="AX24" i="1"/>
  <c r="AW25" i="1"/>
  <c r="AX25" i="1"/>
  <c r="AW26" i="1"/>
  <c r="AX26" i="1"/>
  <c r="AW27" i="1"/>
  <c r="AX27" i="1"/>
  <c r="AW28" i="1"/>
  <c r="AX28" i="1"/>
  <c r="AW29" i="1"/>
  <c r="AX29" i="1"/>
  <c r="AW30" i="1"/>
  <c r="AX30" i="1"/>
  <c r="AW31" i="1"/>
  <c r="AX31" i="1"/>
  <c r="AW32" i="1"/>
  <c r="AX32" i="1"/>
  <c r="AW33" i="1"/>
  <c r="AX33" i="1"/>
  <c r="AW34" i="1"/>
  <c r="AX34" i="1"/>
  <c r="AW35" i="1"/>
  <c r="AX35" i="1"/>
  <c r="AW36" i="1"/>
  <c r="AX36" i="1"/>
  <c r="AW37" i="1"/>
  <c r="AX37" i="1"/>
  <c r="AW38" i="1"/>
  <c r="AX38" i="1"/>
  <c r="AW39" i="1"/>
  <c r="AX39" i="1"/>
  <c r="AW40" i="1"/>
  <c r="AX40" i="1"/>
  <c r="AW41" i="1"/>
  <c r="AX41" i="1"/>
  <c r="AW42" i="1"/>
  <c r="AX42" i="1"/>
  <c r="AW43" i="1"/>
  <c r="AX43" i="1"/>
  <c r="AW44" i="1"/>
  <c r="AX44" i="1"/>
  <c r="AW45" i="1"/>
  <c r="AX45" i="1"/>
  <c r="AW46" i="1"/>
  <c r="AX46" i="1"/>
  <c r="AW47" i="1"/>
  <c r="AX47" i="1"/>
  <c r="AW48" i="1"/>
  <c r="AX48" i="1"/>
  <c r="AW49" i="1"/>
  <c r="AX49" i="1"/>
  <c r="AW50" i="1"/>
  <c r="AX50" i="1"/>
  <c r="AW51" i="1"/>
  <c r="AX51" i="1"/>
  <c r="AW52" i="1"/>
  <c r="AX52" i="1"/>
  <c r="AW53" i="1"/>
  <c r="AX53" i="1"/>
  <c r="AW54" i="1"/>
  <c r="AX54" i="1"/>
  <c r="AW55" i="1"/>
  <c r="AX55" i="1"/>
  <c r="AW56" i="1"/>
  <c r="AX56" i="1"/>
  <c r="AW57" i="1"/>
  <c r="AX57" i="1"/>
  <c r="AW58" i="1"/>
  <c r="AX58" i="1"/>
  <c r="AW59" i="1"/>
  <c r="AX59" i="1"/>
  <c r="AW60" i="1"/>
  <c r="AX60" i="1"/>
  <c r="AW61" i="1"/>
  <c r="AX61" i="1"/>
  <c r="AW62" i="1"/>
  <c r="AX62" i="1"/>
  <c r="AW63" i="1"/>
  <c r="AX63" i="1"/>
  <c r="AW64" i="1"/>
  <c r="AX64" i="1"/>
  <c r="AW65" i="1"/>
  <c r="AX65" i="1"/>
  <c r="AW66" i="1"/>
  <c r="AX66" i="1"/>
  <c r="AW67" i="1"/>
  <c r="AX67" i="1"/>
  <c r="AW68" i="1"/>
  <c r="AX68" i="1"/>
  <c r="AW69" i="1"/>
  <c r="AX69" i="1"/>
  <c r="AW70" i="1"/>
  <c r="AX70" i="1"/>
  <c r="AW71" i="1"/>
  <c r="AX71" i="1"/>
  <c r="AW72" i="1"/>
  <c r="AX72" i="1"/>
  <c r="AW73" i="1"/>
  <c r="AX73" i="1"/>
  <c r="AW74" i="1"/>
  <c r="AX74" i="1"/>
  <c r="AW75" i="1"/>
  <c r="AX75" i="1"/>
  <c r="AW76" i="1"/>
  <c r="AX76" i="1"/>
  <c r="AW77" i="1"/>
  <c r="AX77" i="1"/>
  <c r="AW78" i="1"/>
  <c r="AX78" i="1"/>
  <c r="AW79" i="1"/>
  <c r="AX79" i="1"/>
  <c r="AW80" i="1"/>
  <c r="AX80" i="1"/>
  <c r="AW81" i="1"/>
  <c r="AX81" i="1"/>
  <c r="AW82" i="1"/>
  <c r="AX82" i="1"/>
  <c r="AW83" i="1"/>
  <c r="AX83" i="1"/>
  <c r="AW84" i="1"/>
  <c r="AX84" i="1"/>
  <c r="AW85" i="1"/>
  <c r="AX85" i="1"/>
  <c r="AW86" i="1"/>
  <c r="AX86" i="1"/>
  <c r="AW87" i="1"/>
  <c r="AX87" i="1"/>
  <c r="AW88" i="1"/>
  <c r="AX88" i="1"/>
  <c r="AW89" i="1"/>
  <c r="AX89" i="1"/>
  <c r="AW90" i="1"/>
  <c r="AX90" i="1"/>
  <c r="AW91" i="1"/>
  <c r="AX91" i="1"/>
  <c r="V51" i="12"/>
  <c r="V40" i="12"/>
  <c r="V47" i="12" s="1"/>
  <c r="U40" i="12"/>
  <c r="V15" i="12"/>
  <c r="V46" i="12" s="1"/>
  <c r="U15" i="12"/>
  <c r="U46" i="12" s="1"/>
  <c r="R232" i="1"/>
  <c r="R228" i="1"/>
  <c r="D9" i="12" s="1"/>
  <c r="AS228" i="1"/>
  <c r="U232" i="1"/>
  <c r="D11" i="12" s="1"/>
  <c r="S232" i="1"/>
  <c r="D10" i="12" s="1"/>
  <c r="S228" i="1"/>
  <c r="AX9" i="1"/>
  <c r="AW9" i="1"/>
  <c r="AK232" i="1"/>
  <c r="D29" i="12" s="1"/>
  <c r="AK228" i="1"/>
  <c r="Y228" i="1"/>
  <c r="D13" i="12" s="1"/>
  <c r="AO228" i="1"/>
  <c r="AE228" i="1"/>
  <c r="AF228" i="1"/>
  <c r="AG228" i="1"/>
  <c r="AO232" i="1"/>
  <c r="D33" i="12" s="1"/>
  <c r="AE232" i="1"/>
  <c r="D24" i="12" s="1"/>
  <c r="AG232" i="1"/>
  <c r="D26" i="12" s="1"/>
  <c r="L228" i="1"/>
  <c r="T232" i="1"/>
  <c r="T228" i="1"/>
  <c r="L232" i="1"/>
  <c r="Q51" i="12"/>
  <c r="AU228" i="1"/>
  <c r="AU232" i="1"/>
  <c r="D37" i="12" s="1"/>
  <c r="E37" i="12" s="1"/>
  <c r="O15" i="12"/>
  <c r="O46" i="12" s="1"/>
  <c r="AM232" i="1"/>
  <c r="D31" i="12" s="1"/>
  <c r="AN232" i="1"/>
  <c r="D32" i="12" s="1"/>
  <c r="AP232" i="1"/>
  <c r="AQ232" i="1"/>
  <c r="AT232" i="1"/>
  <c r="D36" i="12" s="1"/>
  <c r="AM228" i="1"/>
  <c r="AN228" i="1"/>
  <c r="AP228" i="1"/>
  <c r="AQ228" i="1"/>
  <c r="AR228" i="1"/>
  <c r="AT228" i="1"/>
  <c r="J232" i="1"/>
  <c r="G232" i="1"/>
  <c r="I232" i="1"/>
  <c r="AV232" i="1"/>
  <c r="F232" i="1"/>
  <c r="J228" i="1"/>
  <c r="I228" i="1"/>
  <c r="G228" i="1"/>
  <c r="F228" i="1"/>
  <c r="Q232" i="1"/>
  <c r="Q228" i="1"/>
  <c r="D8" i="12" s="1"/>
  <c r="Z228" i="1"/>
  <c r="Z232" i="1"/>
  <c r="X232" i="1"/>
  <c r="X228" i="1"/>
  <c r="D12" i="12" s="1"/>
  <c r="E12" i="12" s="1"/>
  <c r="AA232" i="1"/>
  <c r="AC232" i="1"/>
  <c r="D22" i="12" s="1"/>
  <c r="AC228" i="1"/>
  <c r="AB232" i="1"/>
  <c r="D21" i="12" s="1"/>
  <c r="AB228" i="1"/>
  <c r="AD232" i="1"/>
  <c r="D23" i="12" s="1"/>
  <c r="AD228" i="1"/>
  <c r="AH232" i="1"/>
  <c r="AH228" i="1"/>
  <c r="AJ228" i="1"/>
  <c r="AJ232" i="1"/>
  <c r="D28" i="12" s="1"/>
  <c r="AI232" i="1"/>
  <c r="D27" i="12" s="1"/>
  <c r="E27" i="12" s="1"/>
  <c r="AI228" i="1"/>
  <c r="V228" i="1"/>
  <c r="V232" i="1"/>
  <c r="W228" i="1"/>
  <c r="W232" i="1"/>
  <c r="AL228" i="1"/>
  <c r="AL232" i="1"/>
  <c r="D30" i="12" s="1"/>
  <c r="P228" i="1"/>
  <c r="D7" i="12" s="1"/>
  <c r="U228" i="1"/>
  <c r="P232" i="1"/>
  <c r="AS232" i="1"/>
  <c r="D34" i="12" s="1"/>
  <c r="M232" i="1"/>
  <c r="M228" i="1"/>
  <c r="O40" i="12"/>
  <c r="O47" i="12" s="1"/>
  <c r="O50" i="12"/>
  <c r="J14" i="12" l="1"/>
  <c r="D14" i="12"/>
  <c r="D15" i="12"/>
  <c r="D40" i="12"/>
  <c r="AY66" i="1"/>
  <c r="J233" i="1"/>
  <c r="AY65" i="1"/>
  <c r="AY63" i="1"/>
  <c r="AY57" i="1"/>
  <c r="AY55" i="1"/>
  <c r="AY53" i="1"/>
  <c r="AY51" i="1"/>
  <c r="AY49" i="1"/>
  <c r="AY45" i="1"/>
  <c r="AY43" i="1"/>
  <c r="AY41" i="1"/>
  <c r="AY37" i="1"/>
  <c r="K229" i="1"/>
  <c r="AY47" i="1"/>
  <c r="AY44" i="1"/>
  <c r="AY62" i="1"/>
  <c r="C40" i="16"/>
  <c r="C48" i="16" s="1"/>
  <c r="J40" i="12"/>
  <c r="J47" i="12" s="1"/>
  <c r="AY46" i="1"/>
  <c r="AY35" i="1"/>
  <c r="AY33" i="1"/>
  <c r="AY16" i="1"/>
  <c r="AY26" i="1"/>
  <c r="AY18" i="1"/>
  <c r="AY11" i="1"/>
  <c r="AY28" i="1"/>
  <c r="AY22" i="1"/>
  <c r="AY21" i="1"/>
  <c r="AY19" i="1"/>
  <c r="AY14" i="1"/>
  <c r="I49" i="12"/>
  <c r="I2" i="12"/>
  <c r="I3" i="12" s="1"/>
  <c r="AY59" i="1"/>
  <c r="AY12" i="1"/>
  <c r="AT229" i="1"/>
  <c r="AY61" i="1"/>
  <c r="AY10" i="1"/>
  <c r="AY90" i="1"/>
  <c r="AY86" i="1"/>
  <c r="AY84" i="1"/>
  <c r="AY82" i="1"/>
  <c r="AY80" i="1"/>
  <c r="AY78" i="1"/>
  <c r="AY76" i="1"/>
  <c r="AY74" i="1"/>
  <c r="AY72" i="1"/>
  <c r="AY70" i="1"/>
  <c r="AY68" i="1"/>
  <c r="AY64" i="1"/>
  <c r="AY39" i="1"/>
  <c r="AY31" i="1"/>
  <c r="AY29" i="1"/>
  <c r="AY27" i="1"/>
  <c r="AY23" i="1"/>
  <c r="AY17" i="1"/>
  <c r="AY54" i="1"/>
  <c r="AY48" i="1"/>
  <c r="AY13" i="1"/>
  <c r="AY25" i="1"/>
  <c r="AY20" i="1"/>
  <c r="AY15" i="1"/>
  <c r="AA229" i="1"/>
  <c r="AA233" i="1" s="1"/>
  <c r="AY60" i="1"/>
  <c r="AY58" i="1"/>
  <c r="AY56" i="1"/>
  <c r="AY52" i="1"/>
  <c r="AY50" i="1"/>
  <c r="AY9" i="1"/>
  <c r="AY89" i="1"/>
  <c r="AY87" i="1"/>
  <c r="AY85" i="1"/>
  <c r="AY83" i="1"/>
  <c r="AY81" i="1"/>
  <c r="AY79" i="1"/>
  <c r="AY77" i="1"/>
  <c r="AY75" i="1"/>
  <c r="AY73" i="1"/>
  <c r="AY71" i="1"/>
  <c r="AY69" i="1"/>
  <c r="AY67" i="1"/>
  <c r="AY42" i="1"/>
  <c r="AY40" i="1"/>
  <c r="AY38" i="1"/>
  <c r="AY36" i="1"/>
  <c r="AY34" i="1"/>
  <c r="AY32" i="1"/>
  <c r="AY30" i="1"/>
  <c r="AY24" i="1"/>
  <c r="J15" i="12"/>
  <c r="I44" i="12"/>
  <c r="C44" i="16"/>
  <c r="C45" i="16" s="1"/>
  <c r="V2" i="12"/>
  <c r="W15" i="12"/>
  <c r="W40" i="12"/>
  <c r="U2" i="12"/>
  <c r="C15" i="16"/>
  <c r="C47" i="16" s="1"/>
  <c r="U47" i="12"/>
  <c r="U49" i="12" s="1"/>
  <c r="U51" i="12" s="1"/>
  <c r="H9" i="1"/>
  <c r="H229" i="1"/>
  <c r="O2" i="12"/>
  <c r="O49" i="12"/>
  <c r="P40" i="12"/>
  <c r="P47" i="12" s="1"/>
  <c r="O44" i="12"/>
  <c r="AY91" i="1"/>
  <c r="P44" i="12"/>
  <c r="AX232" i="1"/>
  <c r="AU229" i="1"/>
  <c r="AY88" i="1"/>
  <c r="AW232" i="1"/>
  <c r="P15" i="12"/>
  <c r="Q15" i="12" s="1"/>
  <c r="D47" i="12" l="1"/>
  <c r="E40" i="12"/>
  <c r="E15" i="12"/>
  <c r="D2" i="12"/>
  <c r="D3" i="12" s="1"/>
  <c r="D46" i="12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I51" i="12"/>
  <c r="F235" i="1"/>
  <c r="F236" i="1"/>
  <c r="AU233" i="1"/>
  <c r="K15" i="12"/>
  <c r="J46" i="12"/>
  <c r="AY232" i="1"/>
  <c r="P51" i="12"/>
  <c r="C43" i="12"/>
  <c r="C50" i="12" s="1"/>
  <c r="K40" i="12"/>
  <c r="J2" i="12"/>
  <c r="J3" i="12" s="1"/>
  <c r="Q40" i="12"/>
  <c r="O51" i="12"/>
  <c r="P46" i="12"/>
  <c r="P2" i="12"/>
  <c r="P3" i="12" s="1"/>
  <c r="H30" i="1" l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D50" i="12"/>
  <c r="C51" i="16"/>
  <c r="H232" i="1" l="1"/>
  <c r="N9" i="1" l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F234" i="1"/>
  <c r="J44" i="12"/>
  <c r="D42" i="12"/>
  <c r="D44" i="12" s="1"/>
  <c r="N229" i="1"/>
  <c r="F237" i="1" s="1"/>
  <c r="F238" i="1" s="1"/>
  <c r="D49" i="12" l="1"/>
  <c r="D51" i="12" s="1"/>
  <c r="J51" i="12"/>
  <c r="C50" i="16"/>
  <c r="C52" i="16" s="1"/>
  <c r="C42" i="12"/>
  <c r="C44" i="12" l="1"/>
  <c r="C49" i="12"/>
  <c r="C51" i="12" s="1"/>
</calcChain>
</file>

<file path=xl/sharedStrings.xml><?xml version="1.0" encoding="utf-8"?>
<sst xmlns="http://schemas.openxmlformats.org/spreadsheetml/2006/main" count="556" uniqueCount="256">
  <si>
    <t>P</t>
  </si>
  <si>
    <t>Dátum</t>
  </si>
  <si>
    <t>Doklad</t>
  </si>
  <si>
    <t>Popis</t>
  </si>
  <si>
    <t>Pokladnica</t>
  </si>
  <si>
    <t>príjem</t>
  </si>
  <si>
    <t>výdaj</t>
  </si>
  <si>
    <t>Príjmy</t>
  </si>
  <si>
    <t>Výdavky</t>
  </si>
  <si>
    <t>Druh</t>
  </si>
  <si>
    <t>Počiatočný stav</t>
  </si>
  <si>
    <t>Konečný stav</t>
  </si>
  <si>
    <t>Prevod</t>
  </si>
  <si>
    <t>Obraty</t>
  </si>
  <si>
    <t>Kontrola (rozdiel)</t>
  </si>
  <si>
    <t>Spolu</t>
  </si>
  <si>
    <t>zostatok</t>
  </si>
  <si>
    <t>príjmy celkom:</t>
  </si>
  <si>
    <t>P.č.</t>
  </si>
  <si>
    <t>Položka</t>
  </si>
  <si>
    <t>Plán</t>
  </si>
  <si>
    <t>Skutočnosť</t>
  </si>
  <si>
    <t>Vklady do súťaží</t>
  </si>
  <si>
    <t>Podiel z členských príspevkov od SŠZ</t>
  </si>
  <si>
    <t>Pokuty v súťažiach družstiev</t>
  </si>
  <si>
    <t>Príspevok od Nitrianskeho VÚC</t>
  </si>
  <si>
    <t>Kancelárske potreby</t>
  </si>
  <si>
    <t>Turnaje</t>
  </si>
  <si>
    <t>Registrácia na 2% z daní</t>
  </si>
  <si>
    <t>Žrebovanie súťaží</t>
  </si>
  <si>
    <t>2% pre činnosť klubov</t>
  </si>
  <si>
    <t>O pohár Nitrianskeho samosprávneho kraja</t>
  </si>
  <si>
    <t>Webhosting</t>
  </si>
  <si>
    <t>Majs.NK</t>
  </si>
  <si>
    <t>Iné</t>
  </si>
  <si>
    <t>Iné (daň z úroku,sprac.DP,poštovné...)</t>
  </si>
  <si>
    <t>Podiel z členského</t>
  </si>
  <si>
    <t>Príjem 2%</t>
  </si>
  <si>
    <t>Príjem 2% pre kluby</t>
  </si>
  <si>
    <t>Pokuty</t>
  </si>
  <si>
    <t>Úroky</t>
  </si>
  <si>
    <t>Vedenie uctu,bank.poplatky</t>
  </si>
  <si>
    <t>Spolu:</t>
  </si>
  <si>
    <t>Stav v pokladni:</t>
  </si>
  <si>
    <t>Cestovné</t>
  </si>
  <si>
    <t>Stav k dátumu:</t>
  </si>
  <si>
    <t>Príjem 2% - administratívny poplatok</t>
  </si>
  <si>
    <t>VUB Banka</t>
  </si>
  <si>
    <t>FIO Banka</t>
  </si>
  <si>
    <t>Dotácie zo SŠZ - MK,MO mládeže</t>
  </si>
  <si>
    <t>Dotácie na MK,MO mládeže</t>
  </si>
  <si>
    <t>Stav na FIO bankovom účte:</t>
  </si>
  <si>
    <t>príjem očistený o príjem 2% pre kluby:</t>
  </si>
  <si>
    <t>výdavky očistené o výdavky 2% pre kluby a fin.podporu:</t>
  </si>
  <si>
    <t>Školenie rozhodcov</t>
  </si>
  <si>
    <t>Mládežnícke turnaje - GPX</t>
  </si>
  <si>
    <t>Webhosting+nová stránka</t>
  </si>
  <si>
    <t>Mládežnícke turnaje - MO ZS a SS</t>
  </si>
  <si>
    <t>MO a MK rapid turnaje</t>
  </si>
  <si>
    <t>Konferencia ŠZNK, schôdze VV</t>
  </si>
  <si>
    <t>Členské - kluby ŠZNK</t>
  </si>
  <si>
    <t>Poplatky pre SŠZ</t>
  </si>
  <si>
    <t>Členské kluby ŠZNK</t>
  </si>
  <si>
    <t>Prebytok +  / Deficit -</t>
  </si>
  <si>
    <t>Podiel z licencií od SŠZ</t>
  </si>
  <si>
    <t>Podiel z licencií</t>
  </si>
  <si>
    <t>Majstrovstvá kraja (praktický a bleskový šach)</t>
  </si>
  <si>
    <t xml:space="preserve">Vyhodnotenie súťaží družstiev </t>
  </si>
  <si>
    <t>Mládežnícke turnaje - MO a MK ZŠ a SŠ</t>
  </si>
  <si>
    <t>FIDE ratingovanie - poplatok SŠZ</t>
  </si>
  <si>
    <t>Majstrovstvá kraja v praktickom a bleskovom šachu</t>
  </si>
  <si>
    <t>Stav na FIO bankovom účte 1.1.2023:</t>
  </si>
  <si>
    <t>Stav v pokladni k 1.1.2023:</t>
  </si>
  <si>
    <t>Majstrovstvá kraja v rapid šachu</t>
  </si>
  <si>
    <t>Podpora talentovanej mládeže NR kraja</t>
  </si>
  <si>
    <t>Vyhodnotenie súťaží družstiev 2022/2023</t>
  </si>
  <si>
    <t>Stav na FIO bankovom účte 1.1.2024:</t>
  </si>
  <si>
    <t>Stav v pokladni k 1.1.2024:</t>
  </si>
  <si>
    <t>Odmeny</t>
  </si>
  <si>
    <t>záväzok voči A. Riabovovi uhradený 29. 3. 2025</t>
  </si>
  <si>
    <t>Stav na FIO bankovom účte 1.1.2025:</t>
  </si>
  <si>
    <t>Stav v pokladni k 1.1.2025:</t>
  </si>
  <si>
    <t>Stav na FIO bankovom účte k 31.12.2025:</t>
  </si>
  <si>
    <t>Stav v pokladni k 31.12.2025:</t>
  </si>
  <si>
    <t>Návrh rozpočtu pre rok 2025</t>
  </si>
  <si>
    <t>Sponzorské, dotácie, 2%</t>
  </si>
  <si>
    <t>Mládežnícke turnaje - MO a MK ZŠ a SŠ (vrátane 1800 za 2024)</t>
  </si>
  <si>
    <t>Turnaje (vrátane 75 za 2024)</t>
  </si>
  <si>
    <t>Vyhodnotenie súťaží družstiev (vyššie riaditeľom)</t>
  </si>
  <si>
    <t>2% na klubovú činnosť</t>
  </si>
  <si>
    <t>Sponzorské, dotácie, 2% ŠZNK</t>
  </si>
  <si>
    <t>Extra príjmy</t>
  </si>
  <si>
    <t>Krajský raut</t>
  </si>
  <si>
    <t>12 zápasov vonku 23 klubom</t>
  </si>
  <si>
    <t>50 € na klub</t>
  </si>
  <si>
    <t>Klubom cestovné ligy (3 a 4 liga)</t>
  </si>
  <si>
    <t>Špeciálne podpory - fond predsedu</t>
  </si>
  <si>
    <t>EXTRA: Podpora ligových klubov - cesty</t>
  </si>
  <si>
    <t>EXTRA: Krajský raut</t>
  </si>
  <si>
    <t>ETXRA: Špeciálna podpora</t>
  </si>
  <si>
    <t>Mládežnícke turnaje - MO a MK ZŠ a SŠ (vrát 2024 - 1800 €)</t>
  </si>
  <si>
    <t>8 centov na km</t>
  </si>
  <si>
    <t>Pohľadávky</t>
  </si>
  <si>
    <t>Žihárec</t>
  </si>
  <si>
    <t>Pokuta</t>
  </si>
  <si>
    <t xml:space="preserve">apríl </t>
  </si>
  <si>
    <t>Záväzky</t>
  </si>
  <si>
    <t>apríl</t>
  </si>
  <si>
    <t>neposlal účet</t>
  </si>
  <si>
    <t>Odmena 5. liga</t>
  </si>
  <si>
    <t>EXTRA: Podpora ligových klubov - cesty na zápasy palivo</t>
  </si>
  <si>
    <t>Po odrátaní prenosu nákladov z 2024:</t>
  </si>
  <si>
    <t>prenos nákladov do roku 2025:</t>
  </si>
  <si>
    <t>Sponzorské (2% priamo šznk a iné)</t>
  </si>
  <si>
    <t>EXTRA: Podpora klubom - CESTOVNÉ</t>
  </si>
  <si>
    <t>Webhosting (websupport bezplatný program)</t>
  </si>
  <si>
    <t>Členské</t>
  </si>
  <si>
    <t>TŠA</t>
  </si>
  <si>
    <t>členské</t>
  </si>
  <si>
    <t>Želiezovce</t>
  </si>
  <si>
    <t>P. Ruskov</t>
  </si>
  <si>
    <t>Šaľa</t>
  </si>
  <si>
    <t>Vráble</t>
  </si>
  <si>
    <t>Uhradené</t>
  </si>
  <si>
    <t>Členské OŠK Žihárec</t>
  </si>
  <si>
    <t>Cestovné (vrátane 118 za 2024)</t>
  </si>
  <si>
    <t>Stav na FIO bankovom účte 1.1.2026:</t>
  </si>
  <si>
    <t>Sponzorské, dotácie, 2% ŠZNK (2000 €)</t>
  </si>
  <si>
    <t>prenos nákladov do 2026 (cestovné kluby)</t>
  </si>
  <si>
    <t>Po odrátaní prenosu nákladov z 2025 (cestovné kluby):</t>
  </si>
  <si>
    <t>Peňažný denník za obdobie od 1.1.2026 do 31.12.2026</t>
  </si>
  <si>
    <t>Stav v pokladni k 1.1.2026:</t>
  </si>
  <si>
    <t>20.1.</t>
  </si>
  <si>
    <t>23.1.</t>
  </si>
  <si>
    <t>30.1.</t>
  </si>
  <si>
    <t>2.2.</t>
  </si>
  <si>
    <t>Členské V. Kýr</t>
  </si>
  <si>
    <t>Ligy pokuta Močenok</t>
  </si>
  <si>
    <t>Členské K Cero Nitra</t>
  </si>
  <si>
    <t>Ligy pokuta Komárno 3B1 6 kolo posledná šachovnica</t>
  </si>
  <si>
    <t>SŠZ ratingovanie súťaží</t>
  </si>
  <si>
    <t>Členské Topoľčianky</t>
  </si>
  <si>
    <t>Členské Topoľčany</t>
  </si>
  <si>
    <t>3.2.</t>
  </si>
  <si>
    <t>Členské Levice</t>
  </si>
  <si>
    <t>Členské Komárno</t>
  </si>
  <si>
    <t>Členské Nitra</t>
  </si>
  <si>
    <t>Členské P. Ruskov</t>
  </si>
  <si>
    <t>Podpora ŠZNK 3. liga Topolcany</t>
  </si>
  <si>
    <t>Podpora ŠZNK 3. liga N. Zamky</t>
  </si>
  <si>
    <t>Podpora ŠZNK 3. liga NSK Nitra B</t>
  </si>
  <si>
    <t>Podpora ŠZNK 3. liga Mocenok</t>
  </si>
  <si>
    <t>Podpora ŠZNK 4. liga N. Zamky C</t>
  </si>
  <si>
    <t>Podpora ŠZNK 4. liga Levice F</t>
  </si>
  <si>
    <t>Podpora ŠZNK 4. liga Zeliezovce</t>
  </si>
  <si>
    <t>Podpora ŠZNK 4. liga Ziharec C</t>
  </si>
  <si>
    <t>Podpora ŠZNK 4. liga Levice E</t>
  </si>
  <si>
    <t>Podpora ŠZNK 4. liga Nitra D</t>
  </si>
  <si>
    <t>Podpora ŠZNK 4. liga B. Kosihy D</t>
  </si>
  <si>
    <t>Podpora ŠZNK 4. liga Topolcianky B</t>
  </si>
  <si>
    <t>Podpora ŠZNK 4. liga Nitra Tlmace B</t>
  </si>
  <si>
    <t>Podpora ŠZNK 5. liga B11 (januar) NR Junior A</t>
  </si>
  <si>
    <t>Podpora ŠZNK 5. liga B11 (januar) NR Junior B</t>
  </si>
  <si>
    <t>Podpora ŠZNK 5. liga B11 (januar) Komarno D</t>
  </si>
  <si>
    <t>Podpora ŠZNK 5. liga B11 (januar) V. Kyr 2</t>
  </si>
  <si>
    <t>Podpora ŠZNK 5. liga B11 (januar) NRSA A</t>
  </si>
  <si>
    <t>Podpora ŠZNK 5. liga B11 (januar) NRSA B</t>
  </si>
  <si>
    <t>Podpora ŠZNK 5. liga B11 (januar) Mocenok</t>
  </si>
  <si>
    <t>Podpora ŠZNK 5. liga B11 (januar) Topolcany C</t>
  </si>
  <si>
    <t>Podpora ŠZNK 5. liga B12 (januar) NR Junior C</t>
  </si>
  <si>
    <t>Podpora ŠZNK 5. liga B12 (januar) NR Junior D</t>
  </si>
  <si>
    <t>Podpora ŠZNK 5. liga B12 (januar) Topolcianky C</t>
  </si>
  <si>
    <t>Podpora ŠZNK 5. liga B12 (januar) Tlmace C</t>
  </si>
  <si>
    <t>Podpora ŠZNK 5. liga B12 (januar) Levice I</t>
  </si>
  <si>
    <t>Podpora ŠZNK 5. liga B12 (januar) Levice J</t>
  </si>
  <si>
    <t>Podpora ŠZNK 5. liga B12 (januar) Pohronsky Ruskov</t>
  </si>
  <si>
    <t>Podpora ŠZNK 3. liga (januar) Surany</t>
  </si>
  <si>
    <t>Podpora ŠZNK 4. liga (januar) Surany</t>
  </si>
  <si>
    <t>Podpora ŠZNK 5. liga B11 (januar) Surany C</t>
  </si>
  <si>
    <t>Podpora ŠZNK 5. liga B11 (januar) Surany D</t>
  </si>
  <si>
    <t>Členské Pribeta</t>
  </si>
  <si>
    <t>Členské Nové Zámky</t>
  </si>
  <si>
    <t>4.2.</t>
  </si>
  <si>
    <t>Členské Šurany</t>
  </si>
  <si>
    <t>Členské Želiezovce</t>
  </si>
  <si>
    <t>9.3.</t>
  </si>
  <si>
    <t>10.3.</t>
  </si>
  <si>
    <t>17.3.</t>
  </si>
  <si>
    <t>19.3.</t>
  </si>
  <si>
    <t>1.4.</t>
  </si>
  <si>
    <t>Členské Močenok</t>
  </si>
  <si>
    <t>Členské Podhájska</t>
  </si>
  <si>
    <t>Členské B. Kosihy</t>
  </si>
  <si>
    <t>Pokuta Šurany D 5 liga</t>
  </si>
  <si>
    <t>Pokuta Levice 5 liga B12</t>
  </si>
  <si>
    <t>4.4.</t>
  </si>
  <si>
    <t>Podpora ŠZNK 3. liga B1 (február) Topoľčany B</t>
  </si>
  <si>
    <t>Podpora ŠZNK 3. liga B1 (február) V. Kýr</t>
  </si>
  <si>
    <t>Podpora ŠZNK 3. liga B1 (február) B. Kosihy C</t>
  </si>
  <si>
    <t>Podpora ŠZNK 3. liga B1 (február) Levice C</t>
  </si>
  <si>
    <t>Podpora ŠZNK 3. liga B1 (február) Topoľčianky A</t>
  </si>
  <si>
    <t>Podpora ŠZNK 3. liga B1 (február) Žihárec B</t>
  </si>
  <si>
    <t>Podpora ŠZNK 3. liga B1 (február) N. Zámky B</t>
  </si>
  <si>
    <t>Podpora ŠZNK 3. liga B1 (február) Nitra B</t>
  </si>
  <si>
    <t>Podpora ŠZNK 3. liga B1 (február) Šurany</t>
  </si>
  <si>
    <t>Podpora ŠZNK 3. liga B1 (február) Močenok</t>
  </si>
  <si>
    <t>Podpora ŠZNK 4. liga B1 (február) Levice D</t>
  </si>
  <si>
    <t>Podpora ŠZNK 4. liga B1 (február) N. Zámky C</t>
  </si>
  <si>
    <t>Podpora ŠZNK 4. liga B1 (február) Nitra C</t>
  </si>
  <si>
    <t>Podpora ŠZNK 4. liga B1 (február) Levice F</t>
  </si>
  <si>
    <t>Podpora ŠZNK 4. liga B1 (február) Želiezovce</t>
  </si>
  <si>
    <t>Podpora ŠZNK 4. liga B1 (február) Žihárec C</t>
  </si>
  <si>
    <t>Podpora ŠZNK 4. liga B1 (február) Nitra D</t>
  </si>
  <si>
    <t>Podpora ŠZNK 4. liga B1 (február) B. Kosihy D</t>
  </si>
  <si>
    <t>Podpora ŠZNK 4. liga B1 (február) Topoľčianky B</t>
  </si>
  <si>
    <t>Podpora ŠZNK 4. liga B1 (február) Tlmače B</t>
  </si>
  <si>
    <t>Podpora ŠZNK 3. liga B1 (marec) B. Kosihy C</t>
  </si>
  <si>
    <t>Podpora ŠZNK 3. liga B1 (marec) Topooľčany B</t>
  </si>
  <si>
    <t>Podpora ŠZNK 3. liga B1 (marec) V. Kýr</t>
  </si>
  <si>
    <t>Podpora ŠZNK 3. liga B1 (marec) Komárno C</t>
  </si>
  <si>
    <t>Podpora ŠZNK 3. liga B1 (marec) Levice C</t>
  </si>
  <si>
    <t xml:space="preserve">Podpora ŠZNK 3. liga B1 (marec) Topoľčianky </t>
  </si>
  <si>
    <t>Podpora ŠZNK 3. liga B1 (marec) Žihárec B</t>
  </si>
  <si>
    <t>Podpora ŠZNK 3. liga B1 (marec) N. Zámky B</t>
  </si>
  <si>
    <t>Podpora ŠZNK 3. liga B1 (marec) Nitra B</t>
  </si>
  <si>
    <t>Podpora ŠZNK 3. liga B1 (marec) Šurany</t>
  </si>
  <si>
    <t>Podpora ŠZNK 3. liga B1 (marec) Močenok</t>
  </si>
  <si>
    <t>Podpora ŠZNK 4. liga B1 (marec) Levice D</t>
  </si>
  <si>
    <t>Podpora ŠZNK 4. liga B1 (marec) N. Zámky C</t>
  </si>
  <si>
    <t>Podpora ŠZNK 4. liga B1 (marec) Nitra C</t>
  </si>
  <si>
    <t>Podpora ŠZNK 4. liga B1 (marec) Želiezovce</t>
  </si>
  <si>
    <t>Podpora ŠZNK 4. liga B1 (marec) Žihárec C</t>
  </si>
  <si>
    <t>Podpora ŠZNK 4. liga B1 (marec) Levice E</t>
  </si>
  <si>
    <t>Podpora ŠZNK 4. liga B1 (marec) Nitra D</t>
  </si>
  <si>
    <t>Podpora ŠZNK 4. liga B1 (marec) B. Kosihy D</t>
  </si>
  <si>
    <t>Podpora ŠZNK 4. liga B1 (marec) Topoľčianky B</t>
  </si>
  <si>
    <t>Podpora ŠZNK 4. liga B1 (marec) Tlmače B</t>
  </si>
  <si>
    <t>Podpora ŠZNK 4. liga B1 (marec) Šurany B</t>
  </si>
  <si>
    <t>Podpora ŠZNK 5. liga B11 a 5B12 (marec) Nitra Junior A B C D</t>
  </si>
  <si>
    <t>Podpora ŠZNK 5. liga B11 (marec) Komárno D</t>
  </si>
  <si>
    <t>Podpora ŠZNK 5. liga B11 (marec) V. Kýr 2</t>
  </si>
  <si>
    <t>Podpora ŠZNK 5. liga B11 (marec) Šurany C D (družstvo len polka - na druhý zápas nenastúpili)</t>
  </si>
  <si>
    <t>Podpora ŠZNK 5. liga B11 (marec) Močenok B</t>
  </si>
  <si>
    <t>Podpora ŠZNK 5. liga B11 (marec) Topoľčany C</t>
  </si>
  <si>
    <t>Podpora ŠZNK 5. liga B12 (marec) Topoľčianky C</t>
  </si>
  <si>
    <t>Podpora ŠZNK 5. liga B12 (marec) Levice G H I J</t>
  </si>
  <si>
    <t>Podpora ŠZNK 5. liga B12 (marec) P. Ruskov</t>
  </si>
  <si>
    <t>Pokuta (započítaná z odmeny v lige - platba neprebehla započítala sa zo 74 eurovej odmeny za 2. miesto) 5B11 NSK Junior nenastúpenie V Komashko</t>
  </si>
  <si>
    <t>Ligy odmena 5B11 NRŠA A 1. miesto</t>
  </si>
  <si>
    <t>Ligy odmena 5B11 NSK Junior A (znížená o započítanie pokuty - platba reálne prebehla na účte o 20 eur menšia) 2. miesto</t>
  </si>
  <si>
    <t>Ligy odmena 5B11 NRŠA B 3. miesto</t>
  </si>
  <si>
    <t>Ligy odmena 5B12 NŠK Junior D 2. miesto</t>
  </si>
  <si>
    <t>Ligy odmena 5B12 Levice G 1. miesto</t>
  </si>
  <si>
    <t>Riadenie 5. líg Adam Chobot</t>
  </si>
  <si>
    <t>4. 4.</t>
  </si>
  <si>
    <t>Dorastenecká liga (440)/okresné súťaže (500+200)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</si>
</sst>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20" x14ac:knownFonts="1"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3"/>
      <name val="Arial CE"/>
      <family val="2"/>
      <charset val="238"/>
    </font>
    <font>
      <b/>
      <sz val="13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u/>
      <sz val="13"/>
      <name val="Arial CE"/>
      <family val="2"/>
      <charset val="238"/>
    </font>
    <font>
      <sz val="13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3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164" fontId="2" fillId="0" borderId="0" xfId="0" applyNumberFormat="1" applyFont="1" applyAlignment="1">
      <alignment horizontal="right"/>
    </xf>
    <xf numFmtId="165" fontId="1" fillId="0" borderId="3" xfId="0" applyNumberFormat="1" applyFont="1" applyBorder="1" applyAlignment="1">
      <alignment horizontal="left"/>
    </xf>
    <xf numFmtId="165" fontId="1" fillId="0" borderId="0" xfId="0" applyNumberFormat="1" applyFont="1"/>
    <xf numFmtId="165" fontId="1" fillId="0" borderId="2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2" fontId="1" fillId="0" borderId="8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8" xfId="0" applyNumberForma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0" borderId="2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1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4" fontId="0" fillId="0" borderId="0" xfId="0" applyNumberFormat="1"/>
    <xf numFmtId="4" fontId="5" fillId="0" borderId="0" xfId="0" applyNumberFormat="1" applyFont="1"/>
    <xf numFmtId="0" fontId="5" fillId="3" borderId="5" xfId="0" applyFont="1" applyFill="1" applyBorder="1" applyAlignment="1">
      <alignment horizontal="right"/>
    </xf>
    <xf numFmtId="0" fontId="6" fillId="0" borderId="0" xfId="0" applyFont="1" applyAlignment="1">
      <alignment horizontal="right" wrapText="1"/>
    </xf>
    <xf numFmtId="2" fontId="1" fillId="4" borderId="0" xfId="0" applyNumberFormat="1" applyFont="1" applyFill="1" applyAlignment="1">
      <alignment horizontal="right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2" fontId="0" fillId="0" borderId="0" xfId="0" applyNumberFormat="1"/>
    <xf numFmtId="0" fontId="7" fillId="0" borderId="0" xfId="0" applyFont="1"/>
    <xf numFmtId="14" fontId="7" fillId="5" borderId="0" xfId="0" applyNumberFormat="1" applyFont="1" applyFill="1"/>
    <xf numFmtId="0" fontId="8" fillId="0" borderId="0" xfId="0" applyFont="1"/>
    <xf numFmtId="3" fontId="8" fillId="0" borderId="9" xfId="0" applyNumberFormat="1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3" fontId="7" fillId="0" borderId="9" xfId="0" applyNumberFormat="1" applyFont="1" applyBorder="1"/>
    <xf numFmtId="9" fontId="7" fillId="5" borderId="0" xfId="0" applyNumberFormat="1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9" xfId="0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4" fontId="7" fillId="0" borderId="0" xfId="0" applyNumberFormat="1" applyFont="1"/>
    <xf numFmtId="4" fontId="8" fillId="0" borderId="0" xfId="0" applyNumberFormat="1" applyFont="1"/>
    <xf numFmtId="3" fontId="7" fillId="0" borderId="0" xfId="0" applyNumberFormat="1" applyFont="1"/>
    <xf numFmtId="165" fontId="0" fillId="0" borderId="7" xfId="0" applyNumberFormat="1" applyBorder="1" applyAlignment="1">
      <alignment horizontal="right"/>
    </xf>
    <xf numFmtId="14" fontId="0" fillId="0" borderId="0" xfId="0" applyNumberFormat="1"/>
    <xf numFmtId="0" fontId="9" fillId="0" borderId="0" xfId="0" applyFont="1"/>
    <xf numFmtId="0" fontId="10" fillId="0" borderId="0" xfId="0" applyFont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3" fontId="10" fillId="0" borderId="9" xfId="0" applyNumberFormat="1" applyFont="1" applyBorder="1"/>
    <xf numFmtId="3" fontId="9" fillId="0" borderId="9" xfId="0" applyNumberFormat="1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9" xfId="0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1" fontId="10" fillId="0" borderId="9" xfId="0" applyNumberFormat="1" applyFont="1" applyBorder="1" applyAlignment="1">
      <alignment horizontal="right"/>
    </xf>
    <xf numFmtId="4" fontId="10" fillId="0" borderId="0" xfId="0" applyNumberFormat="1" applyFont="1"/>
    <xf numFmtId="4" fontId="9" fillId="0" borderId="0" xfId="0" applyNumberFormat="1" applyFont="1"/>
    <xf numFmtId="3" fontId="10" fillId="0" borderId="0" xfId="0" applyNumberFormat="1" applyFont="1"/>
    <xf numFmtId="0" fontId="11" fillId="0" borderId="0" xfId="0" applyFont="1"/>
    <xf numFmtId="0" fontId="11" fillId="0" borderId="9" xfId="0" applyFont="1" applyBorder="1"/>
    <xf numFmtId="0" fontId="12" fillId="0" borderId="9" xfId="0" applyFont="1" applyBorder="1"/>
    <xf numFmtId="3" fontId="9" fillId="0" borderId="0" xfId="0" applyNumberFormat="1" applyFont="1"/>
    <xf numFmtId="1" fontId="0" fillId="0" borderId="10" xfId="0" applyNumberFormat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0" xfId="0" applyBorder="1" applyAlignment="1">
      <alignment horizontal="right" wrapText="1"/>
    </xf>
    <xf numFmtId="0" fontId="0" fillId="0" borderId="12" xfId="0" applyBorder="1" applyAlignment="1">
      <alignment horizontal="right"/>
    </xf>
    <xf numFmtId="0" fontId="1" fillId="0" borderId="10" xfId="0" applyFont="1" applyBorder="1" applyAlignment="1">
      <alignment horizontal="right"/>
    </xf>
    <xf numFmtId="1" fontId="1" fillId="0" borderId="10" xfId="0" applyNumberFormat="1" applyFont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2" fontId="0" fillId="5" borderId="0" xfId="0" applyNumberFormat="1" applyFill="1"/>
    <xf numFmtId="165" fontId="1" fillId="5" borderId="0" xfId="0" applyNumberFormat="1" applyFont="1" applyFill="1"/>
    <xf numFmtId="165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13" fillId="0" borderId="9" xfId="0" applyNumberFormat="1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9" xfId="0" applyFont="1" applyBorder="1"/>
    <xf numFmtId="0" fontId="3" fillId="0" borderId="0" xfId="0" applyFont="1"/>
    <xf numFmtId="0" fontId="15" fillId="0" borderId="9" xfId="0" applyFont="1" applyBorder="1"/>
    <xf numFmtId="0" fontId="14" fillId="5" borderId="9" xfId="0" applyFont="1" applyFill="1" applyBorder="1"/>
    <xf numFmtId="0" fontId="14" fillId="3" borderId="9" xfId="0" applyFont="1" applyFill="1" applyBorder="1"/>
    <xf numFmtId="0" fontId="7" fillId="3" borderId="9" xfId="0" applyFont="1" applyFill="1" applyBorder="1"/>
    <xf numFmtId="0" fontId="10" fillId="3" borderId="9" xfId="0" applyFont="1" applyFill="1" applyBorder="1"/>
    <xf numFmtId="3" fontId="7" fillId="3" borderId="9" xfId="0" applyNumberFormat="1" applyFont="1" applyFill="1" applyBorder="1" applyAlignment="1">
      <alignment horizontal="right"/>
    </xf>
    <xf numFmtId="17" fontId="0" fillId="0" borderId="0" xfId="1" applyNumberFormat="1" applyFont="1"/>
    <xf numFmtId="3" fontId="18" fillId="0" borderId="0" xfId="0" applyNumberFormat="1" applyFont="1"/>
    <xf numFmtId="0" fontId="3" fillId="0" borderId="0" xfId="0" applyFont="1" applyAlignment="1">
      <alignment wrapText="1"/>
    </xf>
    <xf numFmtId="0" fontId="19" fillId="6" borderId="0" xfId="0" applyFont="1" applyFill="1"/>
    <xf numFmtId="0" fontId="7" fillId="6" borderId="0" xfId="0" applyFont="1" applyFill="1"/>
    <xf numFmtId="3" fontId="8" fillId="6" borderId="9" xfId="0" applyNumberFormat="1" applyFont="1" applyFill="1" applyBorder="1"/>
    <xf numFmtId="0" fontId="7" fillId="6" borderId="9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 applyAlignment="1">
      <alignment horizontal="right"/>
    </xf>
    <xf numFmtId="14" fontId="3" fillId="0" borderId="0" xfId="0" applyNumberFormat="1" applyFont="1"/>
    <xf numFmtId="9" fontId="7" fillId="0" borderId="0" xfId="0" applyNumberFormat="1" applyFont="1" applyFill="1"/>
    <xf numFmtId="3" fontId="7" fillId="7" borderId="0" xfId="0" applyNumberFormat="1" applyFont="1" applyFill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E1B2-F6BE-4313-AC6D-EAB7BCEF821C}">
  <sheetPr>
    <pageSetUpPr fitToPage="1"/>
  </sheetPr>
  <dimension ref="A1:X53"/>
  <sheetViews>
    <sheetView tabSelected="1" topLeftCell="A9" zoomScale="110" zoomScaleNormal="110" workbookViewId="0">
      <selection activeCell="C28" sqref="C28"/>
    </sheetView>
  </sheetViews>
  <sheetFormatPr defaultRowHeight="12.5" x14ac:dyDescent="0.25"/>
  <cols>
    <col min="2" max="2" width="57.36328125" customWidth="1"/>
    <col min="3" max="3" width="17.26953125" customWidth="1"/>
    <col min="4" max="4" width="15.08984375" customWidth="1"/>
    <col min="5" max="5" width="14.36328125" customWidth="1"/>
    <col min="8" max="8" width="57.36328125" customWidth="1"/>
    <col min="9" max="9" width="19.6328125" customWidth="1"/>
    <col min="10" max="10" width="15.08984375" customWidth="1"/>
    <col min="11" max="11" width="14.36328125" customWidth="1"/>
    <col min="13" max="13" width="11.453125" customWidth="1"/>
    <col min="14" max="14" width="46" customWidth="1"/>
    <col min="15" max="15" width="13.81640625" bestFit="1" customWidth="1"/>
    <col min="16" max="16" width="16.54296875" customWidth="1"/>
    <col min="17" max="17" width="14.26953125" customWidth="1"/>
    <col min="18" max="18" width="4.26953125" customWidth="1"/>
    <col min="20" max="20" width="43.26953125" customWidth="1"/>
    <col min="21" max="21" width="15.1796875" customWidth="1"/>
    <col min="22" max="22" width="15.81640625" bestFit="1" customWidth="1"/>
    <col min="23" max="23" width="14.7265625" customWidth="1"/>
  </cols>
  <sheetData>
    <row r="1" spans="1:24" ht="16.5" x14ac:dyDescent="0.35">
      <c r="A1" s="62" t="s">
        <v>45</v>
      </c>
      <c r="B1" s="62"/>
      <c r="C1" s="63">
        <v>46116</v>
      </c>
      <c r="D1" s="64">
        <v>2026</v>
      </c>
      <c r="E1" s="62"/>
      <c r="G1" s="62" t="s">
        <v>45</v>
      </c>
      <c r="H1" s="62"/>
      <c r="I1" s="63">
        <v>46022</v>
      </c>
      <c r="J1" s="64">
        <v>2025</v>
      </c>
      <c r="K1" s="62"/>
      <c r="M1" s="62" t="s">
        <v>45</v>
      </c>
      <c r="N1" s="62"/>
      <c r="O1" s="63">
        <v>45657</v>
      </c>
      <c r="P1" s="64">
        <v>2024</v>
      </c>
      <c r="Q1" s="62"/>
      <c r="R1" s="62"/>
      <c r="S1" s="62" t="s">
        <v>45</v>
      </c>
      <c r="T1" s="62"/>
      <c r="U1" s="63">
        <v>45291</v>
      </c>
      <c r="V1" s="64">
        <v>2023</v>
      </c>
      <c r="W1" s="62"/>
      <c r="X1" s="62"/>
    </row>
    <row r="2" spans="1:24" ht="22.5" customHeight="1" x14ac:dyDescent="0.35">
      <c r="A2" s="64" t="s">
        <v>63</v>
      </c>
      <c r="B2" s="64"/>
      <c r="C2" s="133">
        <f>C15-C40</f>
        <v>-50</v>
      </c>
      <c r="D2" s="65">
        <f>D15-D40</f>
        <v>-2001.88</v>
      </c>
      <c r="E2" s="64"/>
      <c r="G2" s="64" t="s">
        <v>63</v>
      </c>
      <c r="H2" s="64"/>
      <c r="I2" s="133">
        <f>I15-I40</f>
        <v>-1880</v>
      </c>
      <c r="J2" s="65">
        <f>J15-J40</f>
        <v>1601</v>
      </c>
      <c r="K2" s="64"/>
      <c r="M2" s="64" t="s">
        <v>63</v>
      </c>
      <c r="N2" s="64"/>
      <c r="O2" s="65">
        <f>O15-O40</f>
        <v>-1300</v>
      </c>
      <c r="P2" s="65">
        <f>P15-P40</f>
        <v>4328</v>
      </c>
      <c r="Q2" s="64"/>
      <c r="R2" s="64"/>
      <c r="S2" s="64" t="s">
        <v>63</v>
      </c>
      <c r="T2" s="64"/>
      <c r="U2" s="65">
        <f>U15-U40</f>
        <v>-638</v>
      </c>
      <c r="V2" s="65">
        <f>V15-V40</f>
        <v>1199.8400000000001</v>
      </c>
      <c r="W2" s="64"/>
      <c r="X2" s="62"/>
    </row>
    <row r="3" spans="1:24" ht="20" x14ac:dyDescent="0.4">
      <c r="A3" s="62"/>
      <c r="B3" s="62" t="s">
        <v>129</v>
      </c>
      <c r="C3" s="129">
        <f>C2-I4</f>
        <v>1179</v>
      </c>
      <c r="D3" s="139">
        <f>D2-I4</f>
        <v>-772.88000000000011</v>
      </c>
      <c r="E3" s="62"/>
      <c r="G3" s="62"/>
      <c r="H3" s="62" t="s">
        <v>111</v>
      </c>
      <c r="I3" s="129">
        <f>I2-O3</f>
        <v>63</v>
      </c>
      <c r="J3" s="139">
        <f>J2-O3</f>
        <v>3544</v>
      </c>
      <c r="K3" s="62"/>
      <c r="M3" s="62"/>
      <c r="N3" s="131" t="s">
        <v>112</v>
      </c>
      <c r="O3" s="132">
        <v>-1943</v>
      </c>
      <c r="P3" s="80">
        <f>P2+O3</f>
        <v>2385</v>
      </c>
      <c r="Q3" s="62"/>
      <c r="R3" s="62"/>
      <c r="S3" s="62"/>
      <c r="T3" s="62"/>
      <c r="U3" s="62"/>
      <c r="V3" s="62"/>
      <c r="W3" s="62"/>
      <c r="X3" s="62"/>
    </row>
    <row r="4" spans="1:24" ht="16.5" x14ac:dyDescent="0.35">
      <c r="A4" s="64" t="s">
        <v>7</v>
      </c>
      <c r="B4" s="62"/>
      <c r="C4" s="62"/>
      <c r="D4" s="62"/>
      <c r="E4" s="62"/>
      <c r="G4" s="64" t="s">
        <v>7</v>
      </c>
      <c r="H4" s="62" t="s">
        <v>128</v>
      </c>
      <c r="I4" s="133">
        <f>J37-I37</f>
        <v>-1229</v>
      </c>
      <c r="J4" s="62"/>
      <c r="K4" s="62"/>
      <c r="M4" s="64" t="s">
        <v>7</v>
      </c>
      <c r="N4" s="62"/>
      <c r="O4" s="62"/>
      <c r="P4" s="62"/>
      <c r="Q4" s="62"/>
      <c r="R4" s="62"/>
      <c r="S4" s="64" t="s">
        <v>7</v>
      </c>
      <c r="T4" s="62"/>
      <c r="U4" s="62"/>
      <c r="V4" s="62"/>
      <c r="W4" s="62"/>
      <c r="X4" s="62"/>
    </row>
    <row r="5" spans="1:24" ht="16.5" x14ac:dyDescent="0.35">
      <c r="A5" s="62"/>
      <c r="B5" s="62"/>
      <c r="C5" s="62"/>
      <c r="D5" s="62"/>
      <c r="E5" s="62"/>
      <c r="G5" s="62"/>
      <c r="H5" s="62"/>
      <c r="I5" s="62"/>
      <c r="J5" s="62"/>
      <c r="K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ht="16.5" x14ac:dyDescent="0.35">
      <c r="A6" s="66" t="s">
        <v>18</v>
      </c>
      <c r="B6" s="67" t="s">
        <v>19</v>
      </c>
      <c r="C6" s="68" t="s">
        <v>20</v>
      </c>
      <c r="D6" s="68" t="s">
        <v>21</v>
      </c>
      <c r="E6" s="62"/>
      <c r="G6" s="66" t="s">
        <v>18</v>
      </c>
      <c r="H6" s="67" t="s">
        <v>19</v>
      </c>
      <c r="I6" s="68" t="s">
        <v>20</v>
      </c>
      <c r="J6" s="68" t="s">
        <v>21</v>
      </c>
      <c r="K6" s="62"/>
      <c r="M6" s="66" t="s">
        <v>18</v>
      </c>
      <c r="N6" s="67" t="s">
        <v>19</v>
      </c>
      <c r="O6" s="68" t="s">
        <v>20</v>
      </c>
      <c r="P6" s="68" t="s">
        <v>21</v>
      </c>
      <c r="Q6" s="62"/>
      <c r="R6" s="62"/>
      <c r="S6" s="66" t="s">
        <v>18</v>
      </c>
      <c r="T6" s="67" t="s">
        <v>19</v>
      </c>
      <c r="U6" s="68" t="s">
        <v>20</v>
      </c>
      <c r="V6" s="68" t="s">
        <v>21</v>
      </c>
      <c r="W6" s="62"/>
      <c r="X6" s="62"/>
    </row>
    <row r="7" spans="1:24" ht="16.5" x14ac:dyDescent="0.35">
      <c r="A7" s="69">
        <v>1</v>
      </c>
      <c r="B7" s="70" t="s">
        <v>22</v>
      </c>
      <c r="C7" s="71">
        <v>1920</v>
      </c>
      <c r="D7" s="71">
        <f>Denník!P228</f>
        <v>0</v>
      </c>
      <c r="E7" s="138">
        <f t="shared" ref="E7:E14" si="0">D7/C7</f>
        <v>0</v>
      </c>
      <c r="G7" s="69">
        <v>1</v>
      </c>
      <c r="H7" s="70" t="s">
        <v>22</v>
      </c>
      <c r="I7" s="71">
        <v>1950</v>
      </c>
      <c r="J7" s="71">
        <v>1920</v>
      </c>
      <c r="K7" s="62"/>
      <c r="M7" s="69">
        <v>1</v>
      </c>
      <c r="N7" s="70" t="s">
        <v>22</v>
      </c>
      <c r="O7" s="71">
        <v>1900</v>
      </c>
      <c r="P7" s="71">
        <v>1880</v>
      </c>
      <c r="Q7" s="62"/>
      <c r="R7" s="62"/>
      <c r="S7" s="69">
        <v>1</v>
      </c>
      <c r="T7" s="70" t="s">
        <v>22</v>
      </c>
      <c r="U7" s="71">
        <v>1220</v>
      </c>
      <c r="V7" s="71">
        <v>1621</v>
      </c>
      <c r="W7" s="62"/>
      <c r="X7" s="62"/>
    </row>
    <row r="8" spans="1:24" ht="16.5" x14ac:dyDescent="0.35">
      <c r="A8" s="69">
        <v>2</v>
      </c>
      <c r="B8" s="70" t="s">
        <v>23</v>
      </c>
      <c r="C8" s="71">
        <v>4350</v>
      </c>
      <c r="D8" s="71">
        <f>Denník!Q228</f>
        <v>0</v>
      </c>
      <c r="E8" s="138">
        <f t="shared" si="0"/>
        <v>0</v>
      </c>
      <c r="G8" s="69">
        <v>2</v>
      </c>
      <c r="H8" s="70" t="s">
        <v>23</v>
      </c>
      <c r="I8" s="71">
        <v>4000</v>
      </c>
      <c r="J8" s="71">
        <v>4144</v>
      </c>
      <c r="K8" s="62"/>
      <c r="M8" s="69">
        <v>2</v>
      </c>
      <c r="N8" s="70" t="s">
        <v>23</v>
      </c>
      <c r="O8" s="71">
        <v>3600</v>
      </c>
      <c r="P8" s="71">
        <v>3914</v>
      </c>
      <c r="Q8" s="62"/>
      <c r="R8" s="62"/>
      <c r="S8" s="69">
        <v>2</v>
      </c>
      <c r="T8" s="70" t="s">
        <v>23</v>
      </c>
      <c r="U8" s="71">
        <v>3400</v>
      </c>
      <c r="V8" s="71">
        <v>3646</v>
      </c>
      <c r="W8" s="62"/>
      <c r="X8" s="62"/>
    </row>
    <row r="9" spans="1:24" ht="16.5" x14ac:dyDescent="0.35">
      <c r="A9" s="69">
        <v>3</v>
      </c>
      <c r="B9" s="70" t="s">
        <v>64</v>
      </c>
      <c r="C9" s="71">
        <v>600</v>
      </c>
      <c r="D9" s="71">
        <f>Denník!R228</f>
        <v>0</v>
      </c>
      <c r="E9" s="138">
        <f t="shared" si="0"/>
        <v>0</v>
      </c>
      <c r="G9" s="69">
        <v>3</v>
      </c>
      <c r="H9" s="70" t="s">
        <v>64</v>
      </c>
      <c r="I9" s="71">
        <v>320</v>
      </c>
      <c r="J9" s="71">
        <v>596</v>
      </c>
      <c r="K9" s="62"/>
      <c r="M9" s="69">
        <v>3</v>
      </c>
      <c r="N9" s="70" t="s">
        <v>64</v>
      </c>
      <c r="O9" s="71">
        <v>300</v>
      </c>
      <c r="P9" s="71">
        <v>333</v>
      </c>
      <c r="Q9" s="62"/>
      <c r="R9" s="62"/>
      <c r="S9" s="69">
        <v>3</v>
      </c>
      <c r="T9" s="70" t="s">
        <v>64</v>
      </c>
      <c r="U9" s="71">
        <v>300</v>
      </c>
      <c r="V9" s="71">
        <v>316.5</v>
      </c>
      <c r="W9" s="62"/>
      <c r="X9" s="62"/>
    </row>
    <row r="10" spans="1:24" ht="16.5" x14ac:dyDescent="0.35">
      <c r="A10" s="69">
        <v>4</v>
      </c>
      <c r="B10" s="70" t="s">
        <v>60</v>
      </c>
      <c r="C10" s="71">
        <v>160</v>
      </c>
      <c r="D10" s="71">
        <f>Denník!S232</f>
        <v>160</v>
      </c>
      <c r="E10" s="138">
        <f t="shared" si="0"/>
        <v>1</v>
      </c>
      <c r="G10" s="69">
        <v>4</v>
      </c>
      <c r="H10" s="70" t="s">
        <v>60</v>
      </c>
      <c r="I10" s="71">
        <v>200</v>
      </c>
      <c r="J10" s="71">
        <v>160</v>
      </c>
      <c r="K10" s="62"/>
      <c r="M10" s="69">
        <v>4</v>
      </c>
      <c r="N10" s="70" t="s">
        <v>60</v>
      </c>
      <c r="O10" s="71">
        <v>200</v>
      </c>
      <c r="P10" s="71">
        <v>540</v>
      </c>
      <c r="Q10" s="62"/>
      <c r="R10" s="62"/>
      <c r="S10" s="69">
        <v>4</v>
      </c>
      <c r="T10" s="70" t="s">
        <v>60</v>
      </c>
      <c r="U10" s="71">
        <v>200</v>
      </c>
      <c r="V10" s="71">
        <v>60</v>
      </c>
      <c r="X10" s="62"/>
    </row>
    <row r="11" spans="1:24" ht="16.5" x14ac:dyDescent="0.35">
      <c r="A11" s="69">
        <v>5</v>
      </c>
      <c r="B11" s="123" t="s">
        <v>89</v>
      </c>
      <c r="C11" s="71">
        <v>100</v>
      </c>
      <c r="D11" s="71">
        <f>Denník!U232</f>
        <v>0</v>
      </c>
      <c r="E11" s="138">
        <f t="shared" si="0"/>
        <v>0</v>
      </c>
      <c r="G11" s="69">
        <v>5</v>
      </c>
      <c r="H11" s="123" t="s">
        <v>89</v>
      </c>
      <c r="I11" s="71">
        <v>700</v>
      </c>
      <c r="J11" s="71">
        <v>47</v>
      </c>
      <c r="K11" s="62"/>
      <c r="M11" s="69">
        <v>5</v>
      </c>
      <c r="N11" s="70" t="s">
        <v>49</v>
      </c>
      <c r="O11" s="71">
        <v>0</v>
      </c>
      <c r="P11" s="71">
        <v>0</v>
      </c>
      <c r="Q11" s="62"/>
      <c r="R11" s="62"/>
      <c r="S11" s="69">
        <v>5</v>
      </c>
      <c r="T11" s="70" t="s">
        <v>49</v>
      </c>
      <c r="U11" s="71">
        <v>0</v>
      </c>
      <c r="V11" s="71">
        <v>0</v>
      </c>
      <c r="W11" s="62"/>
      <c r="X11" s="62"/>
    </row>
    <row r="12" spans="1:24" ht="16.5" x14ac:dyDescent="0.35">
      <c r="A12" s="69">
        <v>6</v>
      </c>
      <c r="B12" s="70" t="s">
        <v>24</v>
      </c>
      <c r="C12" s="71">
        <v>250</v>
      </c>
      <c r="D12" s="71">
        <f>Denník!X228</f>
        <v>105</v>
      </c>
      <c r="E12" s="138">
        <f t="shared" si="0"/>
        <v>0.42</v>
      </c>
      <c r="G12" s="69">
        <v>6</v>
      </c>
      <c r="H12" s="70" t="s">
        <v>24</v>
      </c>
      <c r="I12" s="71">
        <v>250</v>
      </c>
      <c r="J12" s="71">
        <v>260</v>
      </c>
      <c r="K12" s="62"/>
      <c r="M12" s="69">
        <v>6</v>
      </c>
      <c r="N12" s="70" t="s">
        <v>24</v>
      </c>
      <c r="O12" s="71">
        <v>0</v>
      </c>
      <c r="P12" s="71">
        <v>104</v>
      </c>
      <c r="Q12" s="62"/>
      <c r="R12" s="62"/>
      <c r="S12" s="69">
        <v>6</v>
      </c>
      <c r="T12" s="70" t="s">
        <v>24</v>
      </c>
      <c r="U12" s="71">
        <v>0</v>
      </c>
      <c r="V12" s="71">
        <v>80</v>
      </c>
      <c r="W12" s="62"/>
      <c r="X12" s="62"/>
    </row>
    <row r="13" spans="1:24" ht="16.5" x14ac:dyDescent="0.35">
      <c r="A13" s="69">
        <v>7</v>
      </c>
      <c r="B13" s="124" t="s">
        <v>90</v>
      </c>
      <c r="C13" s="71">
        <v>2000</v>
      </c>
      <c r="D13" s="71">
        <f>Denník!Y228</f>
        <v>0</v>
      </c>
      <c r="E13" s="138">
        <f t="shared" si="0"/>
        <v>0</v>
      </c>
      <c r="G13" s="69">
        <v>7</v>
      </c>
      <c r="H13" s="125" t="s">
        <v>127</v>
      </c>
      <c r="I13" s="71">
        <v>2000</v>
      </c>
      <c r="J13" s="71">
        <v>2000</v>
      </c>
      <c r="K13" s="62"/>
      <c r="M13" s="69">
        <v>7</v>
      </c>
      <c r="N13" s="70" t="s">
        <v>25</v>
      </c>
      <c r="O13" s="71">
        <v>0</v>
      </c>
      <c r="P13" s="71">
        <v>0</v>
      </c>
      <c r="Q13" s="62"/>
      <c r="R13" s="62"/>
      <c r="S13" s="69">
        <v>7</v>
      </c>
      <c r="T13" s="70" t="s">
        <v>25</v>
      </c>
      <c r="U13" s="71">
        <v>0</v>
      </c>
      <c r="V13" s="71">
        <v>0</v>
      </c>
      <c r="W13" s="62"/>
      <c r="X13" s="62"/>
    </row>
    <row r="14" spans="1:24" ht="16.5" x14ac:dyDescent="0.35">
      <c r="A14" s="69">
        <v>8</v>
      </c>
      <c r="B14" s="70" t="s">
        <v>34</v>
      </c>
      <c r="C14" s="71">
        <v>0</v>
      </c>
      <c r="D14" s="71">
        <f>Denník!AA228</f>
        <v>0</v>
      </c>
      <c r="E14" s="138"/>
      <c r="G14" s="69">
        <v>8</v>
      </c>
      <c r="H14" s="70" t="s">
        <v>34</v>
      </c>
      <c r="I14" s="71">
        <v>0</v>
      </c>
      <c r="J14" s="71">
        <f>Denník!AA228</f>
        <v>0</v>
      </c>
      <c r="K14" s="62"/>
      <c r="M14" s="69">
        <v>8</v>
      </c>
      <c r="N14" s="70" t="s">
        <v>34</v>
      </c>
      <c r="O14" s="71">
        <v>0</v>
      </c>
      <c r="P14" s="71">
        <v>0</v>
      </c>
      <c r="Q14" s="62"/>
      <c r="R14" s="62"/>
      <c r="S14" s="69">
        <v>8</v>
      </c>
      <c r="T14" s="70" t="s">
        <v>34</v>
      </c>
      <c r="U14" s="71">
        <v>0</v>
      </c>
      <c r="V14" s="71">
        <v>40</v>
      </c>
      <c r="W14" s="62"/>
      <c r="X14" s="62"/>
    </row>
    <row r="15" spans="1:24" ht="16.5" x14ac:dyDescent="0.35">
      <c r="A15" s="69"/>
      <c r="B15" s="67" t="s">
        <v>15</v>
      </c>
      <c r="C15" s="65">
        <f>SUM(C7:C14)</f>
        <v>9380</v>
      </c>
      <c r="D15" s="65">
        <f>SUM(D7:D14)</f>
        <v>265</v>
      </c>
      <c r="E15" s="72">
        <f>D15/C15</f>
        <v>2.8251599147121536E-2</v>
      </c>
      <c r="G15" s="69"/>
      <c r="H15" s="67" t="s">
        <v>15</v>
      </c>
      <c r="I15" s="65">
        <f>SUM(I7:I14)</f>
        <v>9420</v>
      </c>
      <c r="J15" s="65">
        <f>SUM(J7:J14)</f>
        <v>9127</v>
      </c>
      <c r="K15" s="72">
        <f>J15/I15</f>
        <v>0.96889596602972394</v>
      </c>
      <c r="M15" s="69"/>
      <c r="N15" s="67" t="s">
        <v>15</v>
      </c>
      <c r="O15" s="65">
        <f>SUM(O7:O14)</f>
        <v>6000</v>
      </c>
      <c r="P15" s="65">
        <f>SUM(P7:P14)</f>
        <v>6771</v>
      </c>
      <c r="Q15" s="72">
        <f>P15/O15</f>
        <v>1.1285000000000001</v>
      </c>
      <c r="R15" s="62"/>
      <c r="S15" s="69"/>
      <c r="T15" s="67" t="s">
        <v>15</v>
      </c>
      <c r="U15" s="65">
        <f>SUM(U7:U14)</f>
        <v>5120</v>
      </c>
      <c r="V15" s="65">
        <f>SUM(V7:V14)</f>
        <v>5763.5</v>
      </c>
      <c r="W15" s="72">
        <f>V15/U15</f>
        <v>1.12568359375</v>
      </c>
      <c r="X15" s="62"/>
    </row>
    <row r="16" spans="1:24" ht="16.5" x14ac:dyDescent="0.35">
      <c r="A16" s="73"/>
      <c r="B16" s="62"/>
      <c r="C16" s="62"/>
      <c r="D16" s="62"/>
      <c r="E16" s="62"/>
      <c r="G16" s="73"/>
      <c r="H16" s="62"/>
      <c r="I16" s="62"/>
      <c r="J16" s="62"/>
      <c r="K16" s="62"/>
      <c r="M16" s="73"/>
      <c r="N16" s="62"/>
      <c r="O16" s="62"/>
      <c r="P16" s="62"/>
      <c r="Q16" s="62"/>
      <c r="R16" s="62"/>
      <c r="S16" s="73"/>
      <c r="T16" s="62"/>
      <c r="U16" s="62"/>
      <c r="V16" s="62"/>
      <c r="W16" s="62"/>
      <c r="X16" s="62"/>
    </row>
    <row r="17" spans="1:24" ht="16.5" x14ac:dyDescent="0.35">
      <c r="A17" s="73"/>
      <c r="B17" s="62"/>
      <c r="C17" s="62"/>
      <c r="D17" s="62"/>
      <c r="E17" s="62"/>
      <c r="G17" s="73"/>
      <c r="H17" s="62"/>
      <c r="I17" s="62"/>
      <c r="J17" s="62"/>
      <c r="K17" s="62"/>
      <c r="M17" s="73"/>
      <c r="N17" s="62"/>
      <c r="O17" s="62"/>
      <c r="P17" s="62"/>
      <c r="Q17" s="62"/>
      <c r="R17" s="62"/>
    </row>
    <row r="18" spans="1:24" ht="16.5" x14ac:dyDescent="0.35">
      <c r="A18" s="74" t="s">
        <v>8</v>
      </c>
      <c r="B18" s="62"/>
      <c r="C18" s="62"/>
      <c r="D18" s="62"/>
      <c r="E18" s="62"/>
      <c r="G18" s="74" t="s">
        <v>8</v>
      </c>
      <c r="H18" s="62"/>
      <c r="I18" s="62"/>
      <c r="J18" s="62"/>
      <c r="K18" s="62"/>
      <c r="M18" s="74" t="s">
        <v>8</v>
      </c>
      <c r="N18" s="62"/>
      <c r="O18" s="62"/>
      <c r="P18" s="62"/>
      <c r="Q18" s="62"/>
      <c r="R18" s="62"/>
      <c r="S18" s="74" t="s">
        <v>8</v>
      </c>
      <c r="T18" s="62"/>
      <c r="U18" s="62"/>
      <c r="V18" s="62"/>
      <c r="W18" s="62"/>
      <c r="X18" s="62"/>
    </row>
    <row r="19" spans="1:24" ht="16.5" x14ac:dyDescent="0.35">
      <c r="A19" s="73"/>
      <c r="B19" s="62"/>
      <c r="C19" s="62"/>
      <c r="D19" s="62"/>
      <c r="E19" s="62"/>
      <c r="G19" s="73"/>
      <c r="H19" s="62"/>
      <c r="I19" s="62"/>
      <c r="J19" s="62"/>
      <c r="K19" s="62"/>
      <c r="M19" s="73"/>
      <c r="N19" s="62"/>
      <c r="O19" s="62"/>
      <c r="P19" s="62"/>
      <c r="Q19" s="62"/>
      <c r="R19" s="62"/>
      <c r="S19" s="73"/>
      <c r="T19" s="62"/>
      <c r="U19" s="62"/>
      <c r="V19" s="62"/>
      <c r="W19" s="62"/>
      <c r="X19" s="62"/>
    </row>
    <row r="20" spans="1:24" ht="16.5" x14ac:dyDescent="0.35">
      <c r="A20" s="66" t="s">
        <v>18</v>
      </c>
      <c r="B20" s="67" t="s">
        <v>19</v>
      </c>
      <c r="C20" s="68" t="s">
        <v>20</v>
      </c>
      <c r="D20" s="68" t="s">
        <v>21</v>
      </c>
      <c r="E20" s="62"/>
      <c r="G20" s="66" t="s">
        <v>18</v>
      </c>
      <c r="H20" s="67" t="s">
        <v>19</v>
      </c>
      <c r="I20" s="68" t="s">
        <v>20</v>
      </c>
      <c r="J20" s="68" t="s">
        <v>21</v>
      </c>
      <c r="K20" s="62"/>
      <c r="M20" s="66" t="s">
        <v>18</v>
      </c>
      <c r="N20" s="67" t="s">
        <v>19</v>
      </c>
      <c r="O20" s="68" t="s">
        <v>20</v>
      </c>
      <c r="P20" s="68" t="s">
        <v>21</v>
      </c>
      <c r="Q20" s="62"/>
      <c r="R20" s="62"/>
      <c r="S20" s="66" t="s">
        <v>18</v>
      </c>
      <c r="T20" s="67" t="s">
        <v>19</v>
      </c>
      <c r="U20" s="68" t="s">
        <v>20</v>
      </c>
      <c r="V20" s="68" t="s">
        <v>21</v>
      </c>
      <c r="W20" s="62"/>
      <c r="X20" s="62"/>
    </row>
    <row r="21" spans="1:24" ht="16.5" x14ac:dyDescent="0.35">
      <c r="A21" s="69">
        <v>1</v>
      </c>
      <c r="B21" s="101" t="s">
        <v>66</v>
      </c>
      <c r="C21" s="75">
        <v>500</v>
      </c>
      <c r="D21" s="76">
        <f>Denník!AB232</f>
        <v>0</v>
      </c>
      <c r="E21" s="138">
        <f>D21/C21</f>
        <v>0</v>
      </c>
      <c r="G21" s="69">
        <v>1</v>
      </c>
      <c r="H21" s="101" t="s">
        <v>66</v>
      </c>
      <c r="I21" s="75">
        <v>450</v>
      </c>
      <c r="J21" s="76">
        <v>500</v>
      </c>
      <c r="K21" s="62"/>
      <c r="M21" s="69">
        <v>1</v>
      </c>
      <c r="N21" s="101" t="s">
        <v>66</v>
      </c>
      <c r="O21" s="75">
        <v>150</v>
      </c>
      <c r="P21" s="76">
        <v>150</v>
      </c>
      <c r="Q21" s="62"/>
      <c r="R21" s="62"/>
      <c r="S21" s="69">
        <v>1</v>
      </c>
      <c r="T21" s="101" t="s">
        <v>66</v>
      </c>
      <c r="U21" s="75">
        <v>450</v>
      </c>
      <c r="V21" s="76">
        <v>150</v>
      </c>
      <c r="W21" s="62"/>
      <c r="X21" s="62"/>
    </row>
    <row r="22" spans="1:24" ht="16.5" x14ac:dyDescent="0.35">
      <c r="A22" s="69">
        <v>2</v>
      </c>
      <c r="B22" s="125" t="s">
        <v>255</v>
      </c>
      <c r="C22" s="75">
        <v>1140</v>
      </c>
      <c r="D22" s="116">
        <f>Denník!AC232</f>
        <v>0</v>
      </c>
      <c r="E22" s="138">
        <f t="shared" ref="E21:E39" si="1">D22/C22</f>
        <v>0</v>
      </c>
      <c r="G22" s="69">
        <v>2</v>
      </c>
      <c r="H22" s="125" t="s">
        <v>74</v>
      </c>
      <c r="I22" s="75">
        <v>300</v>
      </c>
      <c r="J22" s="116">
        <v>0</v>
      </c>
      <c r="K22" s="62"/>
      <c r="M22" s="69">
        <v>2</v>
      </c>
      <c r="N22" s="70" t="s">
        <v>74</v>
      </c>
      <c r="O22" s="75">
        <v>0</v>
      </c>
      <c r="P22" s="76">
        <v>0</v>
      </c>
      <c r="Q22" s="62"/>
      <c r="R22" s="62"/>
      <c r="S22" s="69">
        <v>2</v>
      </c>
      <c r="T22" s="101" t="s">
        <v>74</v>
      </c>
      <c r="U22" s="75">
        <v>500</v>
      </c>
      <c r="V22" s="76">
        <v>300</v>
      </c>
      <c r="W22" s="62"/>
      <c r="X22" s="62"/>
    </row>
    <row r="23" spans="1:24" ht="16.5" x14ac:dyDescent="0.35">
      <c r="A23" s="69">
        <v>3</v>
      </c>
      <c r="B23" s="70" t="s">
        <v>27</v>
      </c>
      <c r="C23" s="75">
        <v>400</v>
      </c>
      <c r="D23" s="76">
        <f>Denník!AD232</f>
        <v>0</v>
      </c>
      <c r="E23" s="138">
        <f t="shared" si="1"/>
        <v>0</v>
      </c>
      <c r="G23" s="69">
        <v>3</v>
      </c>
      <c r="H23" s="120" t="s">
        <v>87</v>
      </c>
      <c r="I23" s="75">
        <v>400</v>
      </c>
      <c r="J23" s="76">
        <v>170</v>
      </c>
      <c r="K23" s="62"/>
      <c r="M23" s="69">
        <v>3</v>
      </c>
      <c r="N23" s="70" t="s">
        <v>27</v>
      </c>
      <c r="O23" s="75">
        <v>700</v>
      </c>
      <c r="P23" s="76">
        <v>0</v>
      </c>
      <c r="Q23" s="62"/>
      <c r="R23" s="62"/>
      <c r="S23" s="69">
        <v>3</v>
      </c>
      <c r="T23" s="101" t="s">
        <v>27</v>
      </c>
      <c r="U23" s="75">
        <v>700</v>
      </c>
      <c r="V23" s="76">
        <v>0</v>
      </c>
      <c r="W23" s="62"/>
      <c r="X23" s="62"/>
    </row>
    <row r="24" spans="1:24" ht="16.5" x14ac:dyDescent="0.35">
      <c r="A24" s="69">
        <v>4</v>
      </c>
      <c r="B24" s="70" t="s">
        <v>73</v>
      </c>
      <c r="C24" s="75">
        <v>200</v>
      </c>
      <c r="D24" s="76">
        <f>Denník!AE232</f>
        <v>0</v>
      </c>
      <c r="E24" s="138">
        <f t="shared" si="1"/>
        <v>0</v>
      </c>
      <c r="G24" s="69">
        <v>4</v>
      </c>
      <c r="H24" s="70" t="s">
        <v>73</v>
      </c>
      <c r="I24" s="75">
        <v>200</v>
      </c>
      <c r="J24" s="76">
        <v>0</v>
      </c>
      <c r="K24" s="62"/>
      <c r="M24" s="69">
        <v>4</v>
      </c>
      <c r="N24" s="70" t="s">
        <v>73</v>
      </c>
      <c r="O24" s="75">
        <v>500</v>
      </c>
      <c r="P24" s="76">
        <v>0</v>
      </c>
      <c r="Q24" s="62"/>
      <c r="R24" s="62"/>
      <c r="S24" s="69">
        <v>4</v>
      </c>
      <c r="T24" s="101" t="s">
        <v>73</v>
      </c>
      <c r="U24" s="75">
        <v>600</v>
      </c>
      <c r="V24" s="76">
        <v>595</v>
      </c>
      <c r="W24" s="62"/>
      <c r="X24" s="62"/>
    </row>
    <row r="25" spans="1:24" ht="16.5" x14ac:dyDescent="0.35">
      <c r="A25" s="69">
        <v>5</v>
      </c>
      <c r="B25" s="70" t="s">
        <v>55</v>
      </c>
      <c r="C25" s="75">
        <v>200</v>
      </c>
      <c r="D25" s="76">
        <f>Denník!AF232</f>
        <v>0</v>
      </c>
      <c r="E25" s="138">
        <f t="shared" si="1"/>
        <v>0</v>
      </c>
      <c r="G25" s="69">
        <v>5</v>
      </c>
      <c r="H25" s="70" t="s">
        <v>55</v>
      </c>
      <c r="I25" s="75">
        <v>400</v>
      </c>
      <c r="J25" s="76">
        <v>100</v>
      </c>
      <c r="K25" s="62"/>
      <c r="M25" s="69">
        <v>5</v>
      </c>
      <c r="N25" s="70" t="s">
        <v>55</v>
      </c>
      <c r="O25" s="75">
        <v>700</v>
      </c>
      <c r="P25" s="76">
        <v>500</v>
      </c>
      <c r="Q25" s="62"/>
      <c r="R25" s="62"/>
      <c r="S25" s="69">
        <v>5</v>
      </c>
      <c r="T25" s="101" t="s">
        <v>55</v>
      </c>
      <c r="U25" s="75">
        <v>300</v>
      </c>
      <c r="V25" s="76">
        <v>250</v>
      </c>
      <c r="W25" s="62"/>
      <c r="X25" s="62"/>
    </row>
    <row r="26" spans="1:24" ht="16.5" x14ac:dyDescent="0.35">
      <c r="A26" s="69">
        <v>6</v>
      </c>
      <c r="B26" s="70" t="s">
        <v>68</v>
      </c>
      <c r="C26" s="75">
        <v>1600</v>
      </c>
      <c r="D26" s="76">
        <f>Denník!AG232</f>
        <v>0</v>
      </c>
      <c r="E26" s="138">
        <f t="shared" si="1"/>
        <v>0</v>
      </c>
      <c r="G26" s="69">
        <v>6</v>
      </c>
      <c r="H26" s="120" t="s">
        <v>86</v>
      </c>
      <c r="I26" s="134">
        <v>3600</v>
      </c>
      <c r="J26" s="76">
        <v>2827</v>
      </c>
      <c r="K26" s="62"/>
      <c r="M26" s="69">
        <v>6</v>
      </c>
      <c r="N26" s="70" t="s">
        <v>68</v>
      </c>
      <c r="O26" s="75">
        <v>2000</v>
      </c>
      <c r="P26" s="127">
        <v>0</v>
      </c>
      <c r="Q26" s="62"/>
      <c r="R26" s="62"/>
      <c r="S26" s="69">
        <v>6</v>
      </c>
      <c r="T26" s="101" t="s">
        <v>68</v>
      </c>
      <c r="U26" s="75">
        <v>1300</v>
      </c>
      <c r="V26" s="76">
        <v>1537.5700000000002</v>
      </c>
      <c r="W26" s="62"/>
      <c r="X26" s="62"/>
    </row>
    <row r="27" spans="1:24" ht="16.5" x14ac:dyDescent="0.35">
      <c r="A27" s="69">
        <v>7</v>
      </c>
      <c r="B27" s="120" t="s">
        <v>88</v>
      </c>
      <c r="C27" s="75">
        <v>2360</v>
      </c>
      <c r="D27" s="76">
        <f>Denník!AI232</f>
        <v>628</v>
      </c>
      <c r="E27" s="138">
        <f t="shared" si="1"/>
        <v>0.26610169491525426</v>
      </c>
      <c r="G27" s="69">
        <v>7</v>
      </c>
      <c r="H27" s="120" t="s">
        <v>88</v>
      </c>
      <c r="I27" s="75">
        <v>2300</v>
      </c>
      <c r="J27" s="76">
        <v>2263</v>
      </c>
      <c r="K27" s="62"/>
      <c r="M27" s="69">
        <v>7</v>
      </c>
      <c r="N27" s="70" t="s">
        <v>67</v>
      </c>
      <c r="O27" s="75">
        <v>1300</v>
      </c>
      <c r="P27" s="76">
        <v>1258</v>
      </c>
      <c r="Q27" s="62"/>
      <c r="R27" s="62"/>
      <c r="S27" s="69">
        <v>7</v>
      </c>
      <c r="T27" s="101" t="s">
        <v>67</v>
      </c>
      <c r="U27" s="75">
        <v>800</v>
      </c>
      <c r="V27" s="76">
        <v>940.33</v>
      </c>
      <c r="W27" s="62"/>
      <c r="X27" s="62"/>
    </row>
    <row r="28" spans="1:24" ht="16.5" x14ac:dyDescent="0.35">
      <c r="A28" s="69">
        <v>8</v>
      </c>
      <c r="B28" s="70" t="s">
        <v>29</v>
      </c>
      <c r="C28" s="75">
        <v>0</v>
      </c>
      <c r="D28" s="76">
        <f>Denník!AJ232</f>
        <v>0</v>
      </c>
      <c r="E28" s="138"/>
      <c r="G28" s="69">
        <v>8</v>
      </c>
      <c r="H28" s="70" t="s">
        <v>29</v>
      </c>
      <c r="I28" s="75">
        <v>0</v>
      </c>
      <c r="J28" s="76">
        <v>0</v>
      </c>
      <c r="K28" s="62"/>
      <c r="M28" s="69">
        <v>8</v>
      </c>
      <c r="N28" s="70" t="s">
        <v>29</v>
      </c>
      <c r="O28" s="75">
        <v>0</v>
      </c>
      <c r="P28" s="76">
        <v>0</v>
      </c>
      <c r="Q28" s="62"/>
      <c r="R28" s="62"/>
      <c r="S28" s="69">
        <v>8</v>
      </c>
      <c r="T28" s="101" t="s">
        <v>29</v>
      </c>
      <c r="U28" s="75">
        <v>50</v>
      </c>
      <c r="V28" s="76">
        <v>0</v>
      </c>
      <c r="W28" s="62"/>
      <c r="X28" s="62"/>
    </row>
    <row r="29" spans="1:24" ht="16.5" x14ac:dyDescent="0.35">
      <c r="A29" s="69">
        <v>9</v>
      </c>
      <c r="B29" s="70" t="s">
        <v>61</v>
      </c>
      <c r="C29" s="75">
        <v>350</v>
      </c>
      <c r="D29" s="76">
        <f>Denník!AK232</f>
        <v>241</v>
      </c>
      <c r="E29" s="138">
        <f t="shared" si="1"/>
        <v>0.68857142857142861</v>
      </c>
      <c r="G29" s="69">
        <v>9</v>
      </c>
      <c r="H29" s="70" t="s">
        <v>61</v>
      </c>
      <c r="I29" s="75">
        <v>350</v>
      </c>
      <c r="J29" s="76">
        <v>343</v>
      </c>
      <c r="K29" s="62"/>
      <c r="M29" s="69">
        <v>9</v>
      </c>
      <c r="N29" s="70" t="s">
        <v>61</v>
      </c>
      <c r="O29" s="75">
        <v>200</v>
      </c>
      <c r="P29" s="76">
        <v>200</v>
      </c>
      <c r="Q29" s="62"/>
      <c r="R29" s="62"/>
      <c r="S29" s="69">
        <v>9</v>
      </c>
      <c r="T29" s="101" t="s">
        <v>61</v>
      </c>
      <c r="U29" s="75">
        <v>170</v>
      </c>
      <c r="V29" s="76">
        <v>196.44</v>
      </c>
      <c r="W29" s="62"/>
      <c r="X29" s="62"/>
    </row>
    <row r="30" spans="1:24" ht="16.5" x14ac:dyDescent="0.35">
      <c r="A30" s="69">
        <v>10</v>
      </c>
      <c r="B30" s="70" t="s">
        <v>59</v>
      </c>
      <c r="C30" s="75">
        <v>120</v>
      </c>
      <c r="D30" s="76">
        <f>Denník!AL232</f>
        <v>0</v>
      </c>
      <c r="E30" s="138">
        <f t="shared" si="1"/>
        <v>0</v>
      </c>
      <c r="G30" s="69">
        <v>10</v>
      </c>
      <c r="H30" s="70" t="s">
        <v>59</v>
      </c>
      <c r="I30" s="75">
        <v>150</v>
      </c>
      <c r="J30" s="76">
        <v>77</v>
      </c>
      <c r="K30" s="62"/>
      <c r="M30" s="69">
        <v>10</v>
      </c>
      <c r="N30" s="70" t="s">
        <v>59</v>
      </c>
      <c r="O30" s="75">
        <v>150</v>
      </c>
      <c r="P30" s="76">
        <v>111</v>
      </c>
      <c r="Q30" s="62"/>
      <c r="R30" s="62"/>
      <c r="S30" s="69">
        <v>10</v>
      </c>
      <c r="T30" s="101" t="s">
        <v>59</v>
      </c>
      <c r="U30" s="75">
        <v>100</v>
      </c>
      <c r="V30" s="76">
        <v>124.4</v>
      </c>
      <c r="W30" s="62"/>
      <c r="X30" s="62"/>
    </row>
    <row r="31" spans="1:24" ht="16.5" x14ac:dyDescent="0.35">
      <c r="A31" s="69">
        <v>11</v>
      </c>
      <c r="B31" s="120" t="s">
        <v>26</v>
      </c>
      <c r="C31" s="75">
        <v>20</v>
      </c>
      <c r="D31" s="76">
        <f>Denník!AM232</f>
        <v>0</v>
      </c>
      <c r="E31" s="138">
        <f t="shared" si="1"/>
        <v>0</v>
      </c>
      <c r="G31" s="69">
        <v>11</v>
      </c>
      <c r="H31" s="120" t="s">
        <v>26</v>
      </c>
      <c r="I31" s="75">
        <v>20</v>
      </c>
      <c r="J31" s="76">
        <v>0</v>
      </c>
      <c r="K31" s="62"/>
      <c r="M31" s="69">
        <v>11</v>
      </c>
      <c r="N31" s="70" t="s">
        <v>26</v>
      </c>
      <c r="O31" s="75">
        <v>50</v>
      </c>
      <c r="P31" s="76">
        <v>0</v>
      </c>
      <c r="Q31" s="62"/>
      <c r="R31" s="62"/>
      <c r="S31" s="69">
        <v>11</v>
      </c>
      <c r="T31" s="101" t="s">
        <v>26</v>
      </c>
      <c r="U31" s="75">
        <v>50</v>
      </c>
      <c r="V31" s="76">
        <v>0</v>
      </c>
      <c r="W31" s="62"/>
      <c r="X31" s="62"/>
    </row>
    <row r="32" spans="1:24" ht="16.5" x14ac:dyDescent="0.35">
      <c r="A32" s="69">
        <v>12</v>
      </c>
      <c r="B32" s="120" t="s">
        <v>115</v>
      </c>
      <c r="C32" s="75">
        <v>50</v>
      </c>
      <c r="D32" s="76">
        <f>Denník!AN232</f>
        <v>0</v>
      </c>
      <c r="E32" s="138">
        <f t="shared" si="1"/>
        <v>0</v>
      </c>
      <c r="G32" s="69">
        <v>12</v>
      </c>
      <c r="H32" s="120" t="s">
        <v>115</v>
      </c>
      <c r="I32" s="75">
        <v>0</v>
      </c>
      <c r="J32" s="76">
        <v>50</v>
      </c>
      <c r="K32" s="62"/>
      <c r="M32" s="69">
        <v>12</v>
      </c>
      <c r="N32" s="70" t="s">
        <v>32</v>
      </c>
      <c r="O32" s="75">
        <v>50</v>
      </c>
      <c r="P32" s="76">
        <v>50</v>
      </c>
      <c r="Q32" s="62"/>
      <c r="R32" s="62"/>
      <c r="S32" s="69">
        <v>12</v>
      </c>
      <c r="T32" s="101" t="s">
        <v>32</v>
      </c>
      <c r="U32" s="75">
        <v>50</v>
      </c>
      <c r="V32" s="76">
        <v>50</v>
      </c>
      <c r="W32" s="62"/>
      <c r="X32" s="62"/>
    </row>
    <row r="33" spans="1:24" ht="16.5" x14ac:dyDescent="0.35">
      <c r="A33" s="69">
        <v>13</v>
      </c>
      <c r="B33" s="70" t="s">
        <v>54</v>
      </c>
      <c r="C33" s="75">
        <v>70</v>
      </c>
      <c r="D33" s="76">
        <f>Denník!AO232</f>
        <v>0</v>
      </c>
      <c r="E33" s="138">
        <f t="shared" si="1"/>
        <v>0</v>
      </c>
      <c r="G33" s="69">
        <v>13</v>
      </c>
      <c r="H33" s="70" t="s">
        <v>54</v>
      </c>
      <c r="I33" s="75">
        <v>100</v>
      </c>
      <c r="J33" s="76">
        <v>0</v>
      </c>
      <c r="K33" s="62"/>
      <c r="M33" s="69">
        <v>13</v>
      </c>
      <c r="N33" s="70" t="s">
        <v>54</v>
      </c>
      <c r="O33" s="75">
        <v>200</v>
      </c>
      <c r="P33" s="76">
        <v>0</v>
      </c>
      <c r="Q33" s="62"/>
      <c r="R33" s="62"/>
      <c r="S33" s="69">
        <v>13</v>
      </c>
      <c r="T33" s="101" t="s">
        <v>54</v>
      </c>
      <c r="U33" s="75">
        <v>200</v>
      </c>
      <c r="V33" s="76">
        <v>0</v>
      </c>
      <c r="W33" s="62"/>
      <c r="X33" s="62"/>
    </row>
    <row r="34" spans="1:24" ht="16.5" x14ac:dyDescent="0.35">
      <c r="A34" s="69">
        <v>14</v>
      </c>
      <c r="B34" s="70" t="s">
        <v>44</v>
      </c>
      <c r="C34" s="76">
        <v>130</v>
      </c>
      <c r="D34" s="76">
        <f>Denník!AS232</f>
        <v>0</v>
      </c>
      <c r="E34" s="138">
        <f t="shared" si="1"/>
        <v>0</v>
      </c>
      <c r="G34" s="69">
        <v>14</v>
      </c>
      <c r="H34" s="120" t="s">
        <v>125</v>
      </c>
      <c r="I34" s="76">
        <v>200</v>
      </c>
      <c r="J34" s="76">
        <v>217</v>
      </c>
      <c r="K34" s="62"/>
      <c r="M34" s="69">
        <v>14</v>
      </c>
      <c r="N34" s="70" t="s">
        <v>44</v>
      </c>
      <c r="O34" s="76">
        <v>200</v>
      </c>
      <c r="P34" s="76">
        <v>70</v>
      </c>
      <c r="Q34" s="62"/>
      <c r="R34" s="62"/>
      <c r="S34" s="69">
        <v>14</v>
      </c>
      <c r="T34" s="101" t="s">
        <v>44</v>
      </c>
      <c r="U34" s="76">
        <v>200</v>
      </c>
      <c r="V34" s="76">
        <v>150.12</v>
      </c>
      <c r="W34" s="62"/>
      <c r="X34" s="62"/>
    </row>
    <row r="35" spans="1:24" ht="16.5" x14ac:dyDescent="0.35">
      <c r="A35" s="69">
        <v>15</v>
      </c>
      <c r="B35" s="123" t="s">
        <v>89</v>
      </c>
      <c r="C35" s="76">
        <v>90</v>
      </c>
      <c r="D35" s="136">
        <v>0</v>
      </c>
      <c r="E35" s="138">
        <f t="shared" si="1"/>
        <v>0</v>
      </c>
      <c r="G35" s="69">
        <v>15</v>
      </c>
      <c r="H35" s="123" t="s">
        <v>89</v>
      </c>
      <c r="I35" s="76">
        <v>630</v>
      </c>
      <c r="J35" s="76">
        <v>0</v>
      </c>
      <c r="K35" s="62"/>
      <c r="M35" s="69">
        <v>15</v>
      </c>
      <c r="N35" s="70" t="s">
        <v>78</v>
      </c>
      <c r="O35" s="76">
        <v>1000</v>
      </c>
      <c r="P35" s="76">
        <v>0</v>
      </c>
      <c r="Q35" s="62"/>
      <c r="R35" s="62"/>
      <c r="S35" s="69">
        <v>15</v>
      </c>
      <c r="T35" s="70" t="s">
        <v>78</v>
      </c>
      <c r="U35" s="76">
        <v>0</v>
      </c>
      <c r="V35" s="76">
        <v>0</v>
      </c>
      <c r="W35" s="62"/>
      <c r="X35" s="62"/>
    </row>
    <row r="36" spans="1:24" ht="16.5" x14ac:dyDescent="0.35">
      <c r="A36" s="69">
        <v>16</v>
      </c>
      <c r="B36" s="70" t="s">
        <v>35</v>
      </c>
      <c r="C36" s="77">
        <v>100</v>
      </c>
      <c r="D36" s="76">
        <f>Denník!AT232</f>
        <v>0</v>
      </c>
      <c r="E36" s="138">
        <f t="shared" si="1"/>
        <v>0</v>
      </c>
      <c r="G36" s="69">
        <v>16</v>
      </c>
      <c r="H36" s="70" t="s">
        <v>35</v>
      </c>
      <c r="I36" s="77">
        <v>100</v>
      </c>
      <c r="J36" s="76">
        <v>108</v>
      </c>
      <c r="K36" s="62"/>
      <c r="M36" s="69">
        <v>16</v>
      </c>
      <c r="N36" s="70" t="s">
        <v>35</v>
      </c>
      <c r="O36" s="77">
        <v>100</v>
      </c>
      <c r="P36" s="76">
        <v>104</v>
      </c>
      <c r="Q36" s="62"/>
      <c r="R36" s="62"/>
      <c r="S36" s="69">
        <v>16</v>
      </c>
      <c r="T36" s="101" t="s">
        <v>35</v>
      </c>
      <c r="U36" s="77">
        <v>288</v>
      </c>
      <c r="V36" s="76">
        <v>269.8</v>
      </c>
      <c r="W36" s="62"/>
      <c r="X36" s="62"/>
    </row>
    <row r="37" spans="1:24" ht="16.5" x14ac:dyDescent="0.35">
      <c r="A37" s="69">
        <v>17</v>
      </c>
      <c r="B37" s="124" t="s">
        <v>110</v>
      </c>
      <c r="C37" s="77">
        <v>2100</v>
      </c>
      <c r="D37" s="76">
        <f>Denník!AU232</f>
        <v>1397.8799999999999</v>
      </c>
      <c r="E37" s="138">
        <f t="shared" si="1"/>
        <v>0.66565714285714284</v>
      </c>
      <c r="G37" s="69">
        <v>17</v>
      </c>
      <c r="H37" s="124" t="s">
        <v>110</v>
      </c>
      <c r="I37" s="77">
        <v>2100</v>
      </c>
      <c r="J37" s="76">
        <v>871</v>
      </c>
      <c r="K37" s="62"/>
      <c r="M37" s="69"/>
      <c r="N37" s="70"/>
      <c r="O37" s="77"/>
      <c r="P37" s="76"/>
      <c r="Q37" s="62"/>
      <c r="R37" s="62"/>
      <c r="S37" s="69"/>
      <c r="T37" s="101"/>
      <c r="U37" s="77"/>
      <c r="V37" s="76"/>
      <c r="W37" s="62"/>
      <c r="X37" s="62"/>
    </row>
    <row r="38" spans="1:24" ht="16.5" x14ac:dyDescent="0.35">
      <c r="A38" s="69">
        <v>18</v>
      </c>
      <c r="B38" s="124"/>
      <c r="C38" s="77">
        <v>0</v>
      </c>
      <c r="D38" s="76"/>
      <c r="E38" s="138"/>
      <c r="G38" s="69">
        <v>18</v>
      </c>
      <c r="H38" s="124"/>
      <c r="I38" s="77">
        <v>0</v>
      </c>
      <c r="J38" s="76"/>
      <c r="K38" s="62"/>
      <c r="M38" s="69"/>
      <c r="N38" s="70"/>
      <c r="O38" s="77"/>
      <c r="P38" s="76"/>
      <c r="Q38" s="62"/>
      <c r="R38" s="62"/>
      <c r="S38" s="69"/>
      <c r="T38" s="101"/>
      <c r="U38" s="77"/>
      <c r="V38" s="76"/>
      <c r="W38" s="62"/>
      <c r="X38" s="62"/>
    </row>
    <row r="39" spans="1:24" ht="16.5" x14ac:dyDescent="0.35">
      <c r="A39" s="69">
        <v>19</v>
      </c>
      <c r="B39" s="124"/>
      <c r="C39" s="77">
        <v>0</v>
      </c>
      <c r="D39" s="76"/>
      <c r="E39" s="138"/>
      <c r="G39" s="69">
        <v>19</v>
      </c>
      <c r="H39" s="124"/>
      <c r="I39" s="77">
        <v>0</v>
      </c>
      <c r="J39" s="76"/>
      <c r="K39" s="62"/>
      <c r="M39" s="69"/>
      <c r="N39" s="70"/>
      <c r="O39" s="77"/>
      <c r="P39" s="76"/>
      <c r="Q39" s="62"/>
      <c r="R39" s="62"/>
      <c r="S39" s="69"/>
      <c r="T39" s="101"/>
      <c r="U39" s="77"/>
      <c r="V39" s="76"/>
      <c r="W39" s="62"/>
      <c r="X39" s="62"/>
    </row>
    <row r="40" spans="1:24" ht="16.5" x14ac:dyDescent="0.35">
      <c r="A40" s="70"/>
      <c r="B40" s="67" t="s">
        <v>15</v>
      </c>
      <c r="C40" s="65">
        <f>SUM(C21:C39)</f>
        <v>9430</v>
      </c>
      <c r="D40" s="65">
        <f>SUM(D21:D39)</f>
        <v>2266.88</v>
      </c>
      <c r="E40" s="72">
        <f>D40/C40</f>
        <v>0.24039024390243904</v>
      </c>
      <c r="G40" s="70"/>
      <c r="H40" s="67" t="s">
        <v>15</v>
      </c>
      <c r="I40" s="65">
        <f>SUM(I21:I39)</f>
        <v>11300</v>
      </c>
      <c r="J40" s="65">
        <f>SUM(J21:J39)</f>
        <v>7526</v>
      </c>
      <c r="K40" s="72">
        <f>J40/I40</f>
        <v>0.66601769911504427</v>
      </c>
      <c r="M40" s="70"/>
      <c r="N40" s="67" t="s">
        <v>15</v>
      </c>
      <c r="O40" s="65">
        <f>SUM(O21:O36)</f>
        <v>7300</v>
      </c>
      <c r="P40" s="65">
        <f>SUM(P21:P36)</f>
        <v>2443</v>
      </c>
      <c r="Q40" s="72">
        <f>P40/O40</f>
        <v>0.33465753424657535</v>
      </c>
      <c r="R40" s="62"/>
      <c r="S40" s="70"/>
      <c r="T40" s="67" t="s">
        <v>15</v>
      </c>
      <c r="U40" s="65">
        <f>SUM(U21:U36)</f>
        <v>5758</v>
      </c>
      <c r="V40" s="65">
        <f>SUM(V21:V36)</f>
        <v>4563.66</v>
      </c>
      <c r="W40" s="72">
        <f>V40/U40</f>
        <v>0.79257728377908998</v>
      </c>
      <c r="X40" s="62"/>
    </row>
    <row r="41" spans="1:24" ht="16.5" x14ac:dyDescent="0.35">
      <c r="A41" s="62"/>
      <c r="B41" s="62"/>
      <c r="C41" s="62"/>
      <c r="D41" s="62"/>
      <c r="E41" s="62"/>
      <c r="G41" s="62"/>
      <c r="H41" s="62"/>
      <c r="I41" s="62"/>
      <c r="J41" s="62"/>
      <c r="K41" s="62"/>
      <c r="M41" s="62"/>
      <c r="N41" s="62"/>
      <c r="O41" s="62"/>
      <c r="P41" s="62"/>
      <c r="Q41" s="62"/>
      <c r="R41" s="62"/>
      <c r="S41" s="62"/>
      <c r="T41" s="62"/>
      <c r="U41" s="62"/>
      <c r="V41" s="80"/>
      <c r="W41" s="62"/>
      <c r="X41" s="62"/>
    </row>
    <row r="42" spans="1:24" ht="16.5" x14ac:dyDescent="0.35">
      <c r="A42" s="62"/>
      <c r="B42" s="62" t="s">
        <v>126</v>
      </c>
      <c r="C42" s="78">
        <f>J49</f>
        <v>15781.86</v>
      </c>
      <c r="D42" s="78">
        <f>Denník!N8</f>
        <v>15781.86</v>
      </c>
      <c r="E42" s="62"/>
      <c r="G42" s="62"/>
      <c r="H42" s="117" t="s">
        <v>80</v>
      </c>
      <c r="I42" s="78">
        <f>P49</f>
        <v>14289.48</v>
      </c>
      <c r="J42" s="78">
        <v>14289.48</v>
      </c>
      <c r="K42" s="62"/>
      <c r="M42" s="62"/>
      <c r="N42" s="62" t="s">
        <v>76</v>
      </c>
      <c r="O42" s="78">
        <v>9945.32</v>
      </c>
      <c r="P42" s="78">
        <v>9945.32</v>
      </c>
      <c r="Q42" s="62"/>
      <c r="R42" s="62"/>
      <c r="S42" s="62"/>
      <c r="T42" s="100" t="s">
        <v>71</v>
      </c>
      <c r="U42" s="78">
        <v>8713.36</v>
      </c>
      <c r="V42" s="78">
        <v>8713.36</v>
      </c>
      <c r="W42" s="62"/>
      <c r="X42" s="62"/>
    </row>
    <row r="43" spans="1:24" ht="16.5" x14ac:dyDescent="0.35">
      <c r="A43" s="62"/>
      <c r="B43" s="62" t="s">
        <v>131</v>
      </c>
      <c r="C43" s="78">
        <f>J50</f>
        <v>0.02</v>
      </c>
      <c r="D43" s="78">
        <f>Denník!H8</f>
        <v>0.02</v>
      </c>
      <c r="E43" s="62"/>
      <c r="G43" s="62"/>
      <c r="H43" s="117" t="s">
        <v>81</v>
      </c>
      <c r="I43" s="78">
        <f>P50</f>
        <v>0.02</v>
      </c>
      <c r="J43" s="78">
        <v>0.02</v>
      </c>
      <c r="K43" s="62"/>
      <c r="M43" s="62"/>
      <c r="N43" s="62" t="s">
        <v>77</v>
      </c>
      <c r="O43" s="78">
        <v>20.02</v>
      </c>
      <c r="P43" s="78">
        <v>20.02</v>
      </c>
      <c r="Q43" s="62"/>
      <c r="R43" s="62"/>
      <c r="S43" s="62"/>
      <c r="T43" s="62" t="s">
        <v>72</v>
      </c>
      <c r="U43" s="78">
        <v>52.14</v>
      </c>
      <c r="V43" s="78">
        <v>52.14</v>
      </c>
      <c r="W43" s="62"/>
      <c r="X43" s="62"/>
    </row>
    <row r="44" spans="1:24" ht="16.5" x14ac:dyDescent="0.35">
      <c r="A44" s="62"/>
      <c r="B44" s="62" t="s">
        <v>42</v>
      </c>
      <c r="C44" s="79">
        <f>SUM(C42:C43)</f>
        <v>15781.880000000001</v>
      </c>
      <c r="D44" s="79">
        <f>SUM(D42:D43)</f>
        <v>15781.880000000001</v>
      </c>
      <c r="E44" s="62"/>
      <c r="G44" s="62"/>
      <c r="H44" s="62" t="s">
        <v>42</v>
      </c>
      <c r="I44" s="79">
        <f>SUM(I42:I43)</f>
        <v>14289.5</v>
      </c>
      <c r="J44" s="79">
        <f>SUM(J42:J43)</f>
        <v>14289.5</v>
      </c>
      <c r="K44" s="62"/>
      <c r="M44" s="62"/>
      <c r="N44" s="62" t="s">
        <v>42</v>
      </c>
      <c r="O44" s="79">
        <f>SUM(O42:O43)</f>
        <v>9965.34</v>
      </c>
      <c r="P44" s="79">
        <f>SUM(P42:P43)</f>
        <v>9965.34</v>
      </c>
      <c r="Q44" s="62"/>
      <c r="R44" s="62"/>
      <c r="S44" s="62"/>
      <c r="T44" s="62" t="s">
        <v>42</v>
      </c>
      <c r="U44" s="79">
        <f>SUM(U42:U43)</f>
        <v>8765.5</v>
      </c>
      <c r="V44" s="79">
        <f>SUM(V42:V43)</f>
        <v>8765.5</v>
      </c>
      <c r="W44" s="62"/>
      <c r="X44" s="62"/>
    </row>
    <row r="45" spans="1:24" ht="16.5" x14ac:dyDescent="0.35">
      <c r="A45" s="62"/>
      <c r="B45" s="62"/>
      <c r="C45" s="62"/>
      <c r="D45" s="62"/>
      <c r="E45" s="62"/>
      <c r="G45" s="62"/>
      <c r="H45" s="62"/>
      <c r="I45" s="62"/>
      <c r="J45" s="62"/>
      <c r="K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</row>
    <row r="46" spans="1:24" ht="16.5" x14ac:dyDescent="0.35">
      <c r="A46" s="62"/>
      <c r="B46" s="62" t="s">
        <v>7</v>
      </c>
      <c r="C46" s="78">
        <f>C15</f>
        <v>9380</v>
      </c>
      <c r="D46" s="78">
        <f>D15</f>
        <v>265</v>
      </c>
      <c r="E46" s="62"/>
      <c r="G46" s="62"/>
      <c r="H46" s="62" t="s">
        <v>7</v>
      </c>
      <c r="I46" s="78">
        <f>I15</f>
        <v>9420</v>
      </c>
      <c r="J46" s="78">
        <f>J15</f>
        <v>9127</v>
      </c>
      <c r="K46" s="62"/>
      <c r="M46" s="62"/>
      <c r="N46" s="62" t="s">
        <v>7</v>
      </c>
      <c r="O46" s="78">
        <f>O15</f>
        <v>6000</v>
      </c>
      <c r="P46" s="78">
        <f>P15</f>
        <v>6771</v>
      </c>
      <c r="Q46" s="62"/>
      <c r="R46" s="62"/>
      <c r="S46" s="62"/>
      <c r="T46" s="62" t="s">
        <v>7</v>
      </c>
      <c r="U46" s="78">
        <f>U15</f>
        <v>5120</v>
      </c>
      <c r="V46" s="78">
        <f>V15</f>
        <v>5763.5</v>
      </c>
      <c r="W46" s="62"/>
      <c r="X46" s="62"/>
    </row>
    <row r="47" spans="1:24" ht="16.5" x14ac:dyDescent="0.35">
      <c r="A47" s="62"/>
      <c r="B47" s="62" t="s">
        <v>8</v>
      </c>
      <c r="C47" s="78">
        <f>C40</f>
        <v>9430</v>
      </c>
      <c r="D47" s="78">
        <f>D40</f>
        <v>2266.88</v>
      </c>
      <c r="E47" s="62"/>
      <c r="G47" s="62"/>
      <c r="H47" s="62" t="s">
        <v>8</v>
      </c>
      <c r="I47" s="78">
        <f>I40</f>
        <v>11300</v>
      </c>
      <c r="J47" s="78">
        <f>J40</f>
        <v>7526</v>
      </c>
      <c r="K47" s="62"/>
      <c r="M47" s="62"/>
      <c r="N47" s="62" t="s">
        <v>8</v>
      </c>
      <c r="O47" s="78">
        <f>O40</f>
        <v>7300</v>
      </c>
      <c r="P47" s="78">
        <f>P40</f>
        <v>2443</v>
      </c>
      <c r="Q47" s="62"/>
      <c r="R47" s="62"/>
      <c r="S47" s="62"/>
      <c r="T47" s="62" t="s">
        <v>8</v>
      </c>
      <c r="U47" s="78">
        <f>U40</f>
        <v>5758</v>
      </c>
      <c r="V47" s="78">
        <f>V40</f>
        <v>4563.66</v>
      </c>
      <c r="W47" s="62"/>
      <c r="X47" s="62"/>
    </row>
    <row r="48" spans="1:24" ht="16.5" x14ac:dyDescent="0.35">
      <c r="A48" s="62"/>
      <c r="B48" s="62"/>
      <c r="C48" s="62"/>
      <c r="D48" s="62"/>
      <c r="E48" s="62"/>
      <c r="G48" s="62"/>
      <c r="H48" s="62"/>
      <c r="I48" s="62"/>
      <c r="J48" s="62"/>
      <c r="K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</row>
    <row r="49" spans="1:24" ht="16.5" x14ac:dyDescent="0.35">
      <c r="A49" s="62"/>
      <c r="B49" s="62" t="s">
        <v>51</v>
      </c>
      <c r="C49" s="78">
        <f>C42+C46-C47</f>
        <v>15731.86</v>
      </c>
      <c r="D49" s="78">
        <f>Denník!N229</f>
        <v>13779.98</v>
      </c>
      <c r="E49" s="62"/>
      <c r="G49" s="62"/>
      <c r="H49" s="62" t="s">
        <v>51</v>
      </c>
      <c r="I49" s="78">
        <f>I42+I46-I47</f>
        <v>12409.48</v>
      </c>
      <c r="J49" s="78">
        <v>15781.86</v>
      </c>
      <c r="K49" s="62"/>
      <c r="M49" s="62"/>
      <c r="N49" s="62" t="s">
        <v>51</v>
      </c>
      <c r="O49" s="78">
        <f>O42+O46-O47</f>
        <v>8645.32</v>
      </c>
      <c r="P49" s="78">
        <v>14289.48</v>
      </c>
      <c r="Q49" s="62"/>
      <c r="R49" s="62"/>
      <c r="S49" s="62"/>
      <c r="T49" s="62" t="s">
        <v>51</v>
      </c>
      <c r="U49" s="78">
        <f>U42+U46-U47</f>
        <v>8075.3600000000006</v>
      </c>
      <c r="V49" s="78">
        <v>9945.32</v>
      </c>
      <c r="W49" s="62"/>
      <c r="X49" s="62"/>
    </row>
    <row r="50" spans="1:24" ht="16.5" x14ac:dyDescent="0.35">
      <c r="A50" s="62"/>
      <c r="B50" s="62" t="s">
        <v>43</v>
      </c>
      <c r="C50" s="78">
        <f>C43</f>
        <v>0.02</v>
      </c>
      <c r="D50" s="78">
        <f>Denník!H29</f>
        <v>0.02</v>
      </c>
      <c r="E50" s="62"/>
      <c r="G50" s="62"/>
      <c r="H50" s="62" t="s">
        <v>43</v>
      </c>
      <c r="I50" s="78">
        <f>I43</f>
        <v>0.02</v>
      </c>
      <c r="J50" s="78">
        <v>0.02</v>
      </c>
      <c r="K50" s="62"/>
      <c r="M50" s="62"/>
      <c r="N50" s="62" t="s">
        <v>43</v>
      </c>
      <c r="O50" s="78">
        <f>O43</f>
        <v>20.02</v>
      </c>
      <c r="P50" s="78">
        <v>0.02</v>
      </c>
      <c r="Q50" s="62"/>
      <c r="R50" s="62"/>
      <c r="S50" s="62"/>
      <c r="T50" s="62" t="s">
        <v>43</v>
      </c>
      <c r="U50" s="78">
        <f>U43</f>
        <v>52.14</v>
      </c>
      <c r="V50" s="78">
        <v>20.02</v>
      </c>
      <c r="W50" s="62"/>
      <c r="X50" s="62"/>
    </row>
    <row r="51" spans="1:24" ht="16.5" x14ac:dyDescent="0.35">
      <c r="A51" s="62"/>
      <c r="B51" s="64" t="s">
        <v>42</v>
      </c>
      <c r="C51" s="79">
        <f>SUM(C49:C50)</f>
        <v>15731.880000000001</v>
      </c>
      <c r="D51" s="79">
        <f>SUM(D49:D50)</f>
        <v>13780</v>
      </c>
      <c r="E51" s="63">
        <f>C1</f>
        <v>46116</v>
      </c>
      <c r="G51" s="62"/>
      <c r="H51" s="64" t="s">
        <v>42</v>
      </c>
      <c r="I51" s="79">
        <f>SUM(I49:I50)</f>
        <v>12409.5</v>
      </c>
      <c r="J51" s="79">
        <f>SUM(J49:J50)</f>
        <v>15781.880000000001</v>
      </c>
      <c r="K51" s="63">
        <f>I1</f>
        <v>46022</v>
      </c>
      <c r="M51" s="62"/>
      <c r="N51" s="64" t="s">
        <v>42</v>
      </c>
      <c r="O51" s="79">
        <f>SUM(O49:O50)</f>
        <v>8665.34</v>
      </c>
      <c r="P51" s="79">
        <f>SUM(P49:P50)</f>
        <v>14289.5</v>
      </c>
      <c r="Q51" s="63">
        <f>O1</f>
        <v>45657</v>
      </c>
      <c r="R51" s="62"/>
      <c r="S51" s="62"/>
      <c r="T51" s="64" t="s">
        <v>42</v>
      </c>
      <c r="U51" s="79">
        <f>SUM(U49:U50)</f>
        <v>8127.5000000000009</v>
      </c>
      <c r="V51" s="79">
        <f>SUM(V49:V50)</f>
        <v>9965.34</v>
      </c>
      <c r="W51" s="63">
        <v>45291</v>
      </c>
      <c r="X51" s="62"/>
    </row>
    <row r="52" spans="1:24" ht="16.5" x14ac:dyDescent="0.35">
      <c r="M52" s="62"/>
      <c r="N52" s="62"/>
      <c r="O52" s="62"/>
      <c r="P52" s="62"/>
      <c r="Q52" s="62"/>
      <c r="R52" s="62"/>
      <c r="S52" s="62"/>
      <c r="T52" s="62"/>
      <c r="U52" s="62"/>
      <c r="V52" s="78"/>
      <c r="W52" s="62"/>
      <c r="X52" s="62"/>
    </row>
    <row r="53" spans="1:24" ht="16.5" x14ac:dyDescent="0.35"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4C85-6415-4A99-A9D8-BEB173EE1F5C}">
  <dimension ref="A1:O52"/>
  <sheetViews>
    <sheetView topLeftCell="A24" workbookViewId="0">
      <selection activeCell="C37" sqref="C37"/>
    </sheetView>
  </sheetViews>
  <sheetFormatPr defaultRowHeight="12.5" x14ac:dyDescent="0.25"/>
  <cols>
    <col min="1" max="1" width="11.81640625" customWidth="1"/>
    <col min="2" max="2" width="81.36328125" bestFit="1" customWidth="1"/>
    <col min="3" max="3" width="16.1796875" customWidth="1"/>
    <col min="8" max="8" width="29.26953125" bestFit="1" customWidth="1"/>
  </cols>
  <sheetData>
    <row r="1" spans="1:15" ht="25" x14ac:dyDescent="0.5">
      <c r="A1" s="119" t="s">
        <v>84</v>
      </c>
      <c r="C1" s="82"/>
    </row>
    <row r="3" spans="1:15" ht="20" x14ac:dyDescent="0.4">
      <c r="A3" s="83" t="s">
        <v>7</v>
      </c>
      <c r="B3" s="84"/>
      <c r="C3" s="84"/>
    </row>
    <row r="4" spans="1:15" ht="20" x14ac:dyDescent="0.4">
      <c r="A4" s="84"/>
      <c r="B4" s="84"/>
      <c r="C4" s="84"/>
      <c r="H4" s="121" t="s">
        <v>91</v>
      </c>
    </row>
    <row r="5" spans="1:15" ht="20" x14ac:dyDescent="0.4">
      <c r="A5" s="85" t="s">
        <v>18</v>
      </c>
      <c r="B5" s="86" t="s">
        <v>19</v>
      </c>
      <c r="C5" s="87" t="s">
        <v>20</v>
      </c>
      <c r="H5">
        <v>2000</v>
      </c>
    </row>
    <row r="6" spans="1:15" ht="20" x14ac:dyDescent="0.4">
      <c r="A6" s="88">
        <v>1</v>
      </c>
      <c r="B6" s="89" t="s">
        <v>22</v>
      </c>
      <c r="C6" s="90">
        <f>'Rozpočet 2026'!I7</f>
        <v>1950</v>
      </c>
    </row>
    <row r="7" spans="1:15" ht="20" x14ac:dyDescent="0.4">
      <c r="A7" s="88">
        <v>2</v>
      </c>
      <c r="B7" s="89" t="s">
        <v>23</v>
      </c>
      <c r="C7" s="90">
        <f>'Rozpočet 2026'!I8</f>
        <v>4000</v>
      </c>
      <c r="H7" s="121" t="s">
        <v>8</v>
      </c>
    </row>
    <row r="8" spans="1:15" ht="20" x14ac:dyDescent="0.4">
      <c r="A8" s="88">
        <v>3</v>
      </c>
      <c r="B8" s="89" t="s">
        <v>64</v>
      </c>
      <c r="C8" s="90">
        <f>'Rozpočet 2026'!I9</f>
        <v>320</v>
      </c>
      <c r="G8">
        <v>23</v>
      </c>
      <c r="H8" s="121" t="s">
        <v>95</v>
      </c>
      <c r="I8">
        <v>1200</v>
      </c>
      <c r="K8" s="121" t="s">
        <v>93</v>
      </c>
      <c r="O8" s="121" t="s">
        <v>94</v>
      </c>
    </row>
    <row r="9" spans="1:15" ht="20" x14ac:dyDescent="0.4">
      <c r="A9" s="88">
        <v>4</v>
      </c>
      <c r="B9" s="89" t="s">
        <v>60</v>
      </c>
      <c r="C9" s="90">
        <f>'Rozpočet 2026'!I10</f>
        <v>200</v>
      </c>
      <c r="H9" s="121" t="s">
        <v>92</v>
      </c>
      <c r="I9">
        <v>350</v>
      </c>
    </row>
    <row r="10" spans="1:15" ht="20" x14ac:dyDescent="0.4">
      <c r="A10" s="88">
        <v>5</v>
      </c>
      <c r="B10" s="122" t="s">
        <v>89</v>
      </c>
      <c r="C10" s="90">
        <f>'Rozpočet 2026'!I11</f>
        <v>700</v>
      </c>
      <c r="H10" s="121" t="s">
        <v>96</v>
      </c>
      <c r="I10">
        <v>450</v>
      </c>
    </row>
    <row r="11" spans="1:15" ht="20" x14ac:dyDescent="0.4">
      <c r="A11" s="88">
        <v>6</v>
      </c>
      <c r="B11" s="89" t="s">
        <v>24</v>
      </c>
      <c r="C11" s="90">
        <f>'Rozpočet 2026'!I12</f>
        <v>250</v>
      </c>
    </row>
    <row r="12" spans="1:15" ht="20" x14ac:dyDescent="0.4">
      <c r="A12" s="88">
        <v>7</v>
      </c>
      <c r="B12" s="122" t="s">
        <v>85</v>
      </c>
      <c r="C12" s="90">
        <f>'Rozpočet 2026'!I13</f>
        <v>2000</v>
      </c>
      <c r="K12" t="s">
        <v>101</v>
      </c>
    </row>
    <row r="13" spans="1:15" ht="20" x14ac:dyDescent="0.4">
      <c r="A13" s="88">
        <v>8</v>
      </c>
      <c r="B13" s="122" t="s">
        <v>34</v>
      </c>
      <c r="C13" s="90">
        <f>'Rozpočet 2026'!I14</f>
        <v>0</v>
      </c>
    </row>
    <row r="14" spans="1:15" ht="20" x14ac:dyDescent="0.4">
      <c r="A14" s="88"/>
      <c r="B14" s="89"/>
      <c r="C14" s="90"/>
    </row>
    <row r="15" spans="1:15" ht="20" x14ac:dyDescent="0.4">
      <c r="A15" s="88"/>
      <c r="B15" s="86" t="s">
        <v>15</v>
      </c>
      <c r="C15" s="91">
        <f>SUM(C6:C14)</f>
        <v>9420</v>
      </c>
    </row>
    <row r="16" spans="1:15" ht="20" x14ac:dyDescent="0.4">
      <c r="A16" s="92"/>
      <c r="B16" s="84"/>
      <c r="C16" s="84"/>
    </row>
    <row r="17" spans="1:3" ht="20" x14ac:dyDescent="0.4">
      <c r="A17" s="92"/>
      <c r="B17" s="84"/>
      <c r="C17" s="84"/>
    </row>
    <row r="18" spans="1:3" ht="20" x14ac:dyDescent="0.4">
      <c r="A18" s="93" t="s">
        <v>8</v>
      </c>
      <c r="B18" s="84"/>
      <c r="C18" s="84"/>
    </row>
    <row r="19" spans="1:3" ht="20" x14ac:dyDescent="0.4">
      <c r="A19" s="92"/>
      <c r="B19" s="84"/>
      <c r="C19" s="84"/>
    </row>
    <row r="20" spans="1:3" ht="20" x14ac:dyDescent="0.4">
      <c r="A20" s="85" t="s">
        <v>18</v>
      </c>
      <c r="B20" s="86" t="s">
        <v>19</v>
      </c>
      <c r="C20" s="87" t="s">
        <v>20</v>
      </c>
    </row>
    <row r="21" spans="1:3" ht="20" x14ac:dyDescent="0.4">
      <c r="A21" s="88">
        <v>1</v>
      </c>
      <c r="B21" s="102" t="s">
        <v>70</v>
      </c>
      <c r="C21" s="94">
        <f>'Rozpočet 2026'!I21</f>
        <v>450</v>
      </c>
    </row>
    <row r="22" spans="1:3" ht="20" x14ac:dyDescent="0.4">
      <c r="A22" s="88">
        <v>2</v>
      </c>
      <c r="B22" s="126" t="s">
        <v>74</v>
      </c>
      <c r="C22" s="94">
        <f>'Rozpočet 2026'!I22</f>
        <v>300</v>
      </c>
    </row>
    <row r="23" spans="1:3" ht="20" x14ac:dyDescent="0.4">
      <c r="A23" s="88">
        <v>3</v>
      </c>
      <c r="B23" s="89" t="s">
        <v>27</v>
      </c>
      <c r="C23" s="94">
        <f>'Rozpočet 2026'!I23</f>
        <v>400</v>
      </c>
    </row>
    <row r="24" spans="1:3" ht="20" x14ac:dyDescent="0.4">
      <c r="A24" s="88">
        <v>4</v>
      </c>
      <c r="B24" s="89" t="s">
        <v>73</v>
      </c>
      <c r="C24" s="94">
        <f>'Rozpočet 2026'!I24</f>
        <v>200</v>
      </c>
    </row>
    <row r="25" spans="1:3" ht="20" x14ac:dyDescent="0.4">
      <c r="A25" s="88">
        <v>5</v>
      </c>
      <c r="B25" s="89" t="s">
        <v>55</v>
      </c>
      <c r="C25" s="94">
        <f>'Rozpočet 2026'!I25</f>
        <v>400</v>
      </c>
    </row>
    <row r="26" spans="1:3" ht="20" x14ac:dyDescent="0.4">
      <c r="A26" s="88">
        <v>6</v>
      </c>
      <c r="B26" s="122" t="s">
        <v>100</v>
      </c>
      <c r="C26" s="94">
        <f>'Rozpočet 2026'!I26</f>
        <v>3600</v>
      </c>
    </row>
    <row r="27" spans="1:3" ht="20" x14ac:dyDescent="0.4">
      <c r="A27" s="88">
        <v>7</v>
      </c>
      <c r="B27" s="89" t="s">
        <v>75</v>
      </c>
      <c r="C27" s="94">
        <f>'Rozpočet 2026'!I27</f>
        <v>2300</v>
      </c>
    </row>
    <row r="28" spans="1:3" ht="20" x14ac:dyDescent="0.4">
      <c r="A28" s="88">
        <v>8</v>
      </c>
      <c r="B28" s="89" t="s">
        <v>29</v>
      </c>
      <c r="C28" s="94">
        <f>'Rozpočet 2026'!I28</f>
        <v>0</v>
      </c>
    </row>
    <row r="29" spans="1:3" ht="20" x14ac:dyDescent="0.4">
      <c r="A29" s="88">
        <v>9</v>
      </c>
      <c r="B29" s="89" t="s">
        <v>69</v>
      </c>
      <c r="C29" s="94">
        <f>'Rozpočet 2026'!I29</f>
        <v>350</v>
      </c>
    </row>
    <row r="30" spans="1:3" ht="20" x14ac:dyDescent="0.4">
      <c r="A30" s="88">
        <v>10</v>
      </c>
      <c r="B30" s="89" t="s">
        <v>59</v>
      </c>
      <c r="C30" s="94">
        <f>'Rozpočet 2026'!I30</f>
        <v>150</v>
      </c>
    </row>
    <row r="31" spans="1:3" ht="20" x14ac:dyDescent="0.4">
      <c r="A31" s="88">
        <v>11</v>
      </c>
      <c r="B31" s="89" t="s">
        <v>26</v>
      </c>
      <c r="C31" s="94">
        <f>'Rozpočet 2026'!I31</f>
        <v>20</v>
      </c>
    </row>
    <row r="32" spans="1:3" ht="20" x14ac:dyDescent="0.4">
      <c r="A32" s="88">
        <v>12</v>
      </c>
      <c r="B32" s="89" t="s">
        <v>56</v>
      </c>
      <c r="C32" s="94">
        <f>'Rozpočet 2026'!I32</f>
        <v>0</v>
      </c>
    </row>
    <row r="33" spans="1:3" ht="20" x14ac:dyDescent="0.4">
      <c r="A33" s="88">
        <v>13</v>
      </c>
      <c r="B33" s="89" t="s">
        <v>54</v>
      </c>
      <c r="C33" s="94">
        <f>'Rozpočet 2026'!I33</f>
        <v>100</v>
      </c>
    </row>
    <row r="34" spans="1:3" ht="20" x14ac:dyDescent="0.4">
      <c r="A34" s="88">
        <v>14</v>
      </c>
      <c r="B34" s="89" t="s">
        <v>44</v>
      </c>
      <c r="C34" s="95">
        <f>'Rozpočet 2026'!I34</f>
        <v>200</v>
      </c>
    </row>
    <row r="35" spans="1:3" ht="20" x14ac:dyDescent="0.4">
      <c r="A35" s="88">
        <v>15</v>
      </c>
      <c r="B35" s="122" t="s">
        <v>89</v>
      </c>
      <c r="C35" s="95">
        <f>'Rozpočet 2026'!I35</f>
        <v>630</v>
      </c>
    </row>
    <row r="36" spans="1:3" ht="20" x14ac:dyDescent="0.4">
      <c r="A36" s="88">
        <v>16</v>
      </c>
      <c r="B36" s="89" t="s">
        <v>35</v>
      </c>
      <c r="C36" s="96">
        <f>'Rozpočet 2026'!I36</f>
        <v>100</v>
      </c>
    </row>
    <row r="37" spans="1:3" ht="20" x14ac:dyDescent="0.4">
      <c r="A37" s="69">
        <v>17</v>
      </c>
      <c r="B37" s="124" t="s">
        <v>97</v>
      </c>
      <c r="C37" s="96">
        <f>'Rozpočet 2026'!I37</f>
        <v>2100</v>
      </c>
    </row>
    <row r="38" spans="1:3" ht="20" x14ac:dyDescent="0.4">
      <c r="A38" s="69">
        <v>18</v>
      </c>
      <c r="B38" s="124" t="s">
        <v>98</v>
      </c>
      <c r="C38" s="96">
        <f>'Rozpočet 2026'!I38</f>
        <v>0</v>
      </c>
    </row>
    <row r="39" spans="1:3" ht="20" x14ac:dyDescent="0.4">
      <c r="A39" s="69">
        <v>19</v>
      </c>
      <c r="B39" s="124" t="s">
        <v>99</v>
      </c>
      <c r="C39" s="96">
        <f>'Rozpočet 2026'!I39</f>
        <v>0</v>
      </c>
    </row>
    <row r="40" spans="1:3" ht="20" x14ac:dyDescent="0.4">
      <c r="A40" s="89"/>
      <c r="B40" s="86" t="s">
        <v>15</v>
      </c>
      <c r="C40" s="91">
        <f>SUM(C21:C39)</f>
        <v>11300</v>
      </c>
    </row>
    <row r="41" spans="1:3" ht="20" x14ac:dyDescent="0.4">
      <c r="A41" s="84"/>
      <c r="B41" s="83"/>
      <c r="C41" s="103"/>
    </row>
    <row r="42" spans="1:3" ht="20" x14ac:dyDescent="0.4">
      <c r="A42" s="84"/>
      <c r="B42" s="84"/>
      <c r="C42" s="84"/>
    </row>
    <row r="43" spans="1:3" ht="20" x14ac:dyDescent="0.4">
      <c r="A43" s="84"/>
      <c r="B43" s="118" t="s">
        <v>80</v>
      </c>
      <c r="C43" s="97">
        <f>'Rozpočet 2026'!I42</f>
        <v>14289.48</v>
      </c>
    </row>
    <row r="44" spans="1:3" ht="20" x14ac:dyDescent="0.4">
      <c r="A44" s="84"/>
      <c r="B44" s="118" t="s">
        <v>81</v>
      </c>
      <c r="C44" s="97">
        <f>'Rozpočet 2026'!I43</f>
        <v>0.02</v>
      </c>
    </row>
    <row r="45" spans="1:3" ht="20" x14ac:dyDescent="0.4">
      <c r="A45" s="84"/>
      <c r="B45" s="84" t="s">
        <v>42</v>
      </c>
      <c r="C45" s="98">
        <f>SUM(C43:C44)</f>
        <v>14289.5</v>
      </c>
    </row>
    <row r="47" spans="1:3" ht="20" x14ac:dyDescent="0.4">
      <c r="B47" s="84" t="s">
        <v>7</v>
      </c>
      <c r="C47" s="99">
        <f>C15</f>
        <v>9420</v>
      </c>
    </row>
    <row r="48" spans="1:3" ht="20" x14ac:dyDescent="0.4">
      <c r="B48" s="84" t="s">
        <v>8</v>
      </c>
      <c r="C48" s="99">
        <f>C40</f>
        <v>11300</v>
      </c>
    </row>
    <row r="49" spans="2:3" ht="20" x14ac:dyDescent="0.4">
      <c r="B49" s="84"/>
      <c r="C49" s="84"/>
    </row>
    <row r="50" spans="2:3" ht="20" x14ac:dyDescent="0.4">
      <c r="B50" s="118" t="s">
        <v>82</v>
      </c>
      <c r="C50" s="97">
        <f>'Rozpočet 2026'!J49</f>
        <v>15781.86</v>
      </c>
    </row>
    <row r="51" spans="2:3" ht="20" x14ac:dyDescent="0.4">
      <c r="B51" s="118" t="s">
        <v>83</v>
      </c>
      <c r="C51" s="97">
        <f>'Rozpočet 2026'!J50</f>
        <v>0.02</v>
      </c>
    </row>
    <row r="52" spans="2:3" ht="20" x14ac:dyDescent="0.4">
      <c r="B52" s="83" t="s">
        <v>42</v>
      </c>
      <c r="C52" s="98">
        <f>SUM(C50:C51)</f>
        <v>15781.880000000001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AD5F-4749-4743-A9D0-3DDDF2AAB2CC}">
  <dimension ref="A1:AY3290"/>
  <sheetViews>
    <sheetView zoomScaleNormal="100" workbookViewId="0">
      <pane xSplit="5" ySplit="6" topLeftCell="AJ99" activePane="bottomRight" state="frozen"/>
      <selection pane="topRight" activeCell="F1" sqref="F1"/>
      <selection pane="bottomLeft" activeCell="A7" sqref="A7"/>
      <selection pane="bottomRight" activeCell="D122" sqref="D122"/>
    </sheetView>
  </sheetViews>
  <sheetFormatPr defaultRowHeight="12.5" x14ac:dyDescent="0.25"/>
  <cols>
    <col min="1" max="1" width="4.7265625" style="1" customWidth="1"/>
    <col min="2" max="2" width="11.81640625" style="10" customWidth="1"/>
    <col min="3" max="3" width="6.7265625" style="10" customWidth="1"/>
    <col min="4" max="4" width="123.54296875" style="1" customWidth="1"/>
    <col min="5" max="5" width="6.7265625" style="1" customWidth="1"/>
    <col min="6" max="8" width="9.7265625" style="10" customWidth="1"/>
    <col min="9" max="10" width="9.7265625" style="10" hidden="1" customWidth="1"/>
    <col min="11" max="11" width="11.453125" style="10" hidden="1" customWidth="1"/>
    <col min="12" max="12" width="9.81640625" style="10" customWidth="1"/>
    <col min="13" max="13" width="10" style="10" customWidth="1"/>
    <col min="14" max="14" width="9.54296875" style="10" customWidth="1"/>
    <col min="15" max="15" width="6.453125" style="10" customWidth="1"/>
    <col min="16" max="16" width="9.7265625" style="10" customWidth="1"/>
    <col min="17" max="20" width="10.26953125" style="10" customWidth="1"/>
    <col min="21" max="21" width="9.7265625" style="10" customWidth="1"/>
    <col min="22" max="22" width="12.7265625" style="10" customWidth="1"/>
    <col min="23" max="24" width="9.7265625" style="10" customWidth="1"/>
    <col min="25" max="25" width="12.26953125" style="10" customWidth="1"/>
    <col min="26" max="28" width="9.7265625" style="10" customWidth="1"/>
    <col min="29" max="29" width="13.453125" style="10" customWidth="1"/>
    <col min="30" max="31" width="9.7265625" style="10" customWidth="1"/>
    <col min="32" max="33" width="11.453125" style="10" customWidth="1"/>
    <col min="34" max="34" width="11.26953125" style="10" customWidth="1"/>
    <col min="35" max="35" width="12.7265625" style="10" customWidth="1"/>
    <col min="36" max="36" width="11.26953125" style="10" customWidth="1"/>
    <col min="37" max="37" width="13" style="10" customWidth="1"/>
    <col min="38" max="38" width="11.26953125" style="10" customWidth="1"/>
    <col min="39" max="41" width="11.81640625" style="10" customWidth="1"/>
    <col min="42" max="42" width="10.1796875" style="10" customWidth="1"/>
    <col min="43" max="43" width="11" style="10" customWidth="1"/>
    <col min="44" max="48" width="9.7265625" style="10" customWidth="1"/>
  </cols>
  <sheetData>
    <row r="1" spans="1:51" x14ac:dyDescent="0.25">
      <c r="A1" s="135" t="s">
        <v>130</v>
      </c>
    </row>
    <row r="5" spans="1:51" ht="13" x14ac:dyDescent="0.3">
      <c r="A5" s="3" t="s">
        <v>0</v>
      </c>
      <c r="B5" s="13" t="s">
        <v>1</v>
      </c>
      <c r="C5" s="13" t="s">
        <v>2</v>
      </c>
      <c r="D5" s="25" t="s">
        <v>3</v>
      </c>
      <c r="E5" s="25" t="s">
        <v>9</v>
      </c>
      <c r="F5" s="11" t="s">
        <v>4</v>
      </c>
      <c r="G5" s="13"/>
      <c r="H5" s="12"/>
      <c r="I5" s="13" t="s">
        <v>47</v>
      </c>
      <c r="J5" s="13"/>
      <c r="K5" s="12"/>
      <c r="L5" s="13" t="s">
        <v>48</v>
      </c>
      <c r="M5" s="13"/>
      <c r="N5" s="12"/>
      <c r="O5" s="106" t="s">
        <v>0</v>
      </c>
      <c r="P5" s="105" t="s">
        <v>7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2"/>
      <c r="AB5" s="56" t="s">
        <v>8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2"/>
    </row>
    <row r="6" spans="1:51" s="48" customFormat="1" ht="65.25" customHeight="1" x14ac:dyDescent="0.25">
      <c r="A6" s="49"/>
      <c r="B6" s="50"/>
      <c r="C6" s="50"/>
      <c r="D6" s="51"/>
      <c r="E6" s="51"/>
      <c r="F6" s="52" t="s">
        <v>5</v>
      </c>
      <c r="G6" s="50" t="s">
        <v>6</v>
      </c>
      <c r="H6" s="53" t="s">
        <v>16</v>
      </c>
      <c r="I6" s="50" t="s">
        <v>5</v>
      </c>
      <c r="J6" s="50" t="s">
        <v>6</v>
      </c>
      <c r="K6" s="53" t="s">
        <v>16</v>
      </c>
      <c r="L6" s="50" t="s">
        <v>5</v>
      </c>
      <c r="M6" s="50" t="s">
        <v>6</v>
      </c>
      <c r="N6" s="53" t="s">
        <v>16</v>
      </c>
      <c r="O6" s="107"/>
      <c r="P6" s="50" t="s">
        <v>22</v>
      </c>
      <c r="Q6" s="50" t="s">
        <v>36</v>
      </c>
      <c r="R6" s="50" t="s">
        <v>65</v>
      </c>
      <c r="S6" s="50" t="s">
        <v>62</v>
      </c>
      <c r="T6" s="50" t="s">
        <v>50</v>
      </c>
      <c r="U6" s="50" t="s">
        <v>37</v>
      </c>
      <c r="V6" s="57" t="s">
        <v>46</v>
      </c>
      <c r="W6" s="50" t="s">
        <v>38</v>
      </c>
      <c r="X6" s="50" t="s">
        <v>39</v>
      </c>
      <c r="Y6" s="50" t="s">
        <v>113</v>
      </c>
      <c r="Z6" s="50" t="s">
        <v>40</v>
      </c>
      <c r="AA6" s="53" t="s">
        <v>34</v>
      </c>
      <c r="AB6" s="50" t="s">
        <v>33</v>
      </c>
      <c r="AC6" s="48" t="s">
        <v>74</v>
      </c>
      <c r="AD6" s="48" t="s">
        <v>27</v>
      </c>
      <c r="AE6" s="48" t="s">
        <v>58</v>
      </c>
      <c r="AF6" s="48" t="s">
        <v>55</v>
      </c>
      <c r="AG6" s="48" t="s">
        <v>57</v>
      </c>
      <c r="AH6" s="48" t="s">
        <v>31</v>
      </c>
      <c r="AI6" s="48" t="s">
        <v>67</v>
      </c>
      <c r="AJ6" s="48" t="s">
        <v>29</v>
      </c>
      <c r="AK6" s="48" t="s">
        <v>61</v>
      </c>
      <c r="AL6" s="48" t="s">
        <v>59</v>
      </c>
      <c r="AM6" s="48" t="s">
        <v>26</v>
      </c>
      <c r="AN6" s="48" t="s">
        <v>32</v>
      </c>
      <c r="AO6" s="48" t="s">
        <v>54</v>
      </c>
      <c r="AP6" s="48" t="s">
        <v>41</v>
      </c>
      <c r="AQ6" s="48" t="s">
        <v>28</v>
      </c>
      <c r="AR6" s="48" t="s">
        <v>30</v>
      </c>
      <c r="AS6" s="48" t="s">
        <v>44</v>
      </c>
      <c r="AT6" s="48" t="s">
        <v>35</v>
      </c>
      <c r="AU6" s="130" t="s">
        <v>114</v>
      </c>
      <c r="AV6" s="53"/>
    </row>
    <row r="7" spans="1:51" x14ac:dyDescent="0.25">
      <c r="A7" s="4"/>
      <c r="B7" s="16"/>
      <c r="C7" s="16"/>
      <c r="D7" s="26"/>
      <c r="E7" s="26"/>
      <c r="F7" s="14"/>
      <c r="G7" s="16"/>
      <c r="H7" s="15"/>
      <c r="I7" s="16"/>
      <c r="J7" s="16"/>
      <c r="K7" s="15"/>
      <c r="L7" s="16"/>
      <c r="M7" s="16"/>
      <c r="N7" s="16"/>
      <c r="O7" s="108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5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5"/>
    </row>
    <row r="8" spans="1:51" s="2" customFormat="1" ht="13" x14ac:dyDescent="0.3">
      <c r="A8" s="9"/>
      <c r="B8" s="10"/>
      <c r="C8" s="24"/>
      <c r="D8" s="27" t="s">
        <v>10</v>
      </c>
      <c r="E8" s="27"/>
      <c r="F8" s="17"/>
      <c r="G8" s="19"/>
      <c r="H8" s="32">
        <f>'Rozpočet 2026'!P50</f>
        <v>0.02</v>
      </c>
      <c r="I8" s="19"/>
      <c r="J8" s="19"/>
      <c r="K8" s="55">
        <v>0</v>
      </c>
      <c r="L8" s="37"/>
      <c r="M8" s="37"/>
      <c r="N8" s="55">
        <f>'Rozpočet 2026'!J49</f>
        <v>15781.86</v>
      </c>
      <c r="O8" s="109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18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18"/>
    </row>
    <row r="9" spans="1:51" x14ac:dyDescent="0.25">
      <c r="A9" s="31">
        <v>1</v>
      </c>
      <c r="B9" s="137" t="s">
        <v>132</v>
      </c>
      <c r="D9" s="121" t="s">
        <v>136</v>
      </c>
      <c r="F9" s="33"/>
      <c r="G9" s="34"/>
      <c r="H9" s="35">
        <f>H8+F9-G9</f>
        <v>0.02</v>
      </c>
      <c r="I9" s="34"/>
      <c r="J9" s="34"/>
      <c r="K9" s="35"/>
      <c r="L9" s="34">
        <v>10</v>
      </c>
      <c r="M9" s="61"/>
      <c r="N9" s="35">
        <f>N8+L9-M9</f>
        <v>15791.86</v>
      </c>
      <c r="O9" s="104"/>
      <c r="P9" s="34"/>
      <c r="Q9" s="34"/>
      <c r="R9" s="34"/>
      <c r="S9" s="34">
        <v>10</v>
      </c>
      <c r="T9" s="34"/>
      <c r="U9" s="34"/>
      <c r="V9" s="34"/>
      <c r="W9"/>
      <c r="X9" s="34"/>
      <c r="Y9" s="34"/>
      <c r="Z9" s="34"/>
      <c r="AA9" s="35"/>
      <c r="AB9" s="61"/>
      <c r="AC9" s="34"/>
      <c r="AD9" s="34"/>
      <c r="AE9" s="61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5"/>
      <c r="AW9" s="61">
        <f>F9+G9+I9+J9+L9+M9</f>
        <v>10</v>
      </c>
      <c r="AX9" s="61">
        <f>SUM(P9:AV9)</f>
        <v>10</v>
      </c>
      <c r="AY9" s="61">
        <f>AW9-AX9</f>
        <v>0</v>
      </c>
    </row>
    <row r="10" spans="1:51" x14ac:dyDescent="0.25">
      <c r="A10" s="31">
        <v>2</v>
      </c>
      <c r="B10" s="137" t="s">
        <v>133</v>
      </c>
      <c r="D10" s="121" t="s">
        <v>137</v>
      </c>
      <c r="F10" s="33"/>
      <c r="G10" s="34"/>
      <c r="H10" s="35">
        <f t="shared" ref="H10:H73" si="0">H9+F10-G10</f>
        <v>0.02</v>
      </c>
      <c r="I10" s="34"/>
      <c r="J10" s="34"/>
      <c r="K10" s="35"/>
      <c r="L10" s="34">
        <v>30</v>
      </c>
      <c r="M10" s="61"/>
      <c r="N10" s="35">
        <f t="shared" ref="N10:N73" si="1">N9+L10-M10</f>
        <v>15821.86</v>
      </c>
      <c r="O10" s="104"/>
      <c r="P10" s="34"/>
      <c r="Q10" s="34"/>
      <c r="R10" s="34"/>
      <c r="S10" s="34"/>
      <c r="T10" s="34"/>
      <c r="U10"/>
      <c r="V10" s="34"/>
      <c r="W10"/>
      <c r="X10" s="34">
        <v>30</v>
      </c>
      <c r="Y10" s="34"/>
      <c r="Z10" s="34"/>
      <c r="AA10" s="35"/>
      <c r="AB10" s="61"/>
      <c r="AC10" s="34"/>
      <c r="AD10" s="34"/>
      <c r="AE10" s="61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5"/>
      <c r="AW10" s="61">
        <f t="shared" ref="AW10:AW72" si="2">F10+G10+I10+J10+L10+M10</f>
        <v>30</v>
      </c>
      <c r="AX10" s="61">
        <f t="shared" ref="AX10:AX72" si="3">SUM(P10:AV10)</f>
        <v>30</v>
      </c>
      <c r="AY10" s="61">
        <f t="shared" ref="AY10:AY73" si="4">AW10-AX10</f>
        <v>0</v>
      </c>
    </row>
    <row r="11" spans="1:51" x14ac:dyDescent="0.25">
      <c r="A11" s="31">
        <v>3</v>
      </c>
      <c r="B11" s="137" t="s">
        <v>134</v>
      </c>
      <c r="D11" s="121" t="s">
        <v>138</v>
      </c>
      <c r="F11" s="33"/>
      <c r="G11" s="34"/>
      <c r="H11" s="35">
        <f t="shared" si="0"/>
        <v>0.02</v>
      </c>
      <c r="I11" s="34"/>
      <c r="J11" s="34"/>
      <c r="K11" s="35"/>
      <c r="L11" s="34">
        <v>10</v>
      </c>
      <c r="M11" s="61"/>
      <c r="N11" s="35">
        <f t="shared" si="1"/>
        <v>15831.86</v>
      </c>
      <c r="O11" s="104"/>
      <c r="P11" s="34"/>
      <c r="Q11" s="34"/>
      <c r="R11" s="34"/>
      <c r="S11" s="34">
        <v>10</v>
      </c>
      <c r="T11" s="34"/>
      <c r="U11"/>
      <c r="V11" s="34"/>
      <c r="W11"/>
      <c r="X11" s="34"/>
      <c r="Y11" s="34"/>
      <c r="Z11" s="34"/>
      <c r="AA11" s="35"/>
      <c r="AB11" s="61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5"/>
      <c r="AW11" s="61">
        <f t="shared" si="2"/>
        <v>10</v>
      </c>
      <c r="AX11" s="61">
        <f t="shared" si="3"/>
        <v>10</v>
      </c>
      <c r="AY11" s="61">
        <f t="shared" si="4"/>
        <v>0</v>
      </c>
    </row>
    <row r="12" spans="1:51" x14ac:dyDescent="0.25">
      <c r="A12" s="31">
        <v>4</v>
      </c>
      <c r="B12" s="137" t="s">
        <v>135</v>
      </c>
      <c r="D12" s="121" t="s">
        <v>139</v>
      </c>
      <c r="F12" s="33"/>
      <c r="G12" s="34"/>
      <c r="H12" s="35">
        <f t="shared" si="0"/>
        <v>0.02</v>
      </c>
      <c r="I12" s="34"/>
      <c r="J12" s="34"/>
      <c r="K12" s="35"/>
      <c r="L12" s="34">
        <v>5</v>
      </c>
      <c r="M12" s="61"/>
      <c r="N12" s="35">
        <f t="shared" si="1"/>
        <v>15836.86</v>
      </c>
      <c r="O12" s="104"/>
      <c r="P12" s="34"/>
      <c r="Q12" s="34"/>
      <c r="R12" s="34"/>
      <c r="S12" s="34"/>
      <c r="T12" s="34"/>
      <c r="U12"/>
      <c r="V12" s="34"/>
      <c r="W12"/>
      <c r="X12" s="34">
        <v>5</v>
      </c>
      <c r="Y12" s="34"/>
      <c r="Z12" s="34"/>
      <c r="AA12" s="35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5"/>
      <c r="AW12" s="61">
        <f t="shared" si="2"/>
        <v>5</v>
      </c>
      <c r="AX12" s="61">
        <f t="shared" si="3"/>
        <v>5</v>
      </c>
      <c r="AY12" s="61">
        <f t="shared" si="4"/>
        <v>0</v>
      </c>
    </row>
    <row r="13" spans="1:51" x14ac:dyDescent="0.25">
      <c r="A13" s="31">
        <v>5</v>
      </c>
      <c r="B13" s="137" t="s">
        <v>135</v>
      </c>
      <c r="D13" s="121" t="s">
        <v>140</v>
      </c>
      <c r="F13" s="33"/>
      <c r="G13" s="34"/>
      <c r="H13" s="35">
        <f t="shared" si="0"/>
        <v>0.02</v>
      </c>
      <c r="I13" s="34"/>
      <c r="J13" s="34"/>
      <c r="K13" s="35"/>
      <c r="L13" s="34"/>
      <c r="M13" s="61">
        <v>241</v>
      </c>
      <c r="N13" s="35">
        <f t="shared" si="1"/>
        <v>15595.86</v>
      </c>
      <c r="O13" s="104"/>
      <c r="P13" s="34"/>
      <c r="Q13" s="34"/>
      <c r="R13" s="34"/>
      <c r="S13" s="34"/>
      <c r="T13" s="34"/>
      <c r="U13"/>
      <c r="V13" s="34"/>
      <c r="W13"/>
      <c r="X13" s="34"/>
      <c r="Y13" s="34"/>
      <c r="Z13" s="34"/>
      <c r="AA13" s="35"/>
      <c r="AB13" s="34"/>
      <c r="AC13" s="34"/>
      <c r="AD13" s="34"/>
      <c r="AE13" s="34"/>
      <c r="AF13" s="34"/>
      <c r="AG13" s="34"/>
      <c r="AH13" s="34"/>
      <c r="AI13" s="34"/>
      <c r="AJ13" s="34"/>
      <c r="AK13" s="34">
        <v>241</v>
      </c>
      <c r="AL13" s="34"/>
      <c r="AM13" s="34"/>
      <c r="AN13" s="34"/>
      <c r="AO13" s="34"/>
      <c r="AP13" s="34"/>
      <c r="AQ13" s="34"/>
      <c r="AR13"/>
      <c r="AS13" s="34"/>
      <c r="AT13" s="34"/>
      <c r="AU13" s="34"/>
      <c r="AV13" s="35"/>
      <c r="AW13" s="61">
        <f t="shared" si="2"/>
        <v>241</v>
      </c>
      <c r="AX13" s="61">
        <f t="shared" si="3"/>
        <v>241</v>
      </c>
      <c r="AY13" s="61">
        <f t="shared" si="4"/>
        <v>0</v>
      </c>
    </row>
    <row r="14" spans="1:51" x14ac:dyDescent="0.25">
      <c r="A14" s="31">
        <v>6</v>
      </c>
      <c r="B14" s="137" t="s">
        <v>135</v>
      </c>
      <c r="D14" s="121" t="s">
        <v>141</v>
      </c>
      <c r="F14" s="33"/>
      <c r="G14" s="34"/>
      <c r="H14" s="35">
        <f t="shared" si="0"/>
        <v>0.02</v>
      </c>
      <c r="I14" s="34"/>
      <c r="J14" s="34"/>
      <c r="K14" s="35"/>
      <c r="L14" s="34">
        <v>10</v>
      </c>
      <c r="M14" s="61"/>
      <c r="N14" s="35">
        <f t="shared" si="1"/>
        <v>15605.86</v>
      </c>
      <c r="O14" s="104"/>
      <c r="P14" s="34"/>
      <c r="Q14" s="34"/>
      <c r="R14" s="34"/>
      <c r="S14" s="34">
        <v>10</v>
      </c>
      <c r="T14" s="34"/>
      <c r="U14"/>
      <c r="V14" s="34"/>
      <c r="W14"/>
      <c r="X14" s="34"/>
      <c r="Y14" s="34"/>
      <c r="Z14" s="34"/>
      <c r="AA14" s="35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5"/>
      <c r="AW14" s="61">
        <f t="shared" si="2"/>
        <v>10</v>
      </c>
      <c r="AX14" s="61">
        <f t="shared" si="3"/>
        <v>10</v>
      </c>
      <c r="AY14" s="61">
        <f t="shared" si="4"/>
        <v>0</v>
      </c>
    </row>
    <row r="15" spans="1:51" x14ac:dyDescent="0.25">
      <c r="A15" s="31">
        <v>7</v>
      </c>
      <c r="B15" s="137" t="s">
        <v>135</v>
      </c>
      <c r="D15" s="121" t="s">
        <v>142</v>
      </c>
      <c r="F15" s="33"/>
      <c r="G15" s="34"/>
      <c r="H15" s="35">
        <f t="shared" si="0"/>
        <v>0.02</v>
      </c>
      <c r="I15" s="34"/>
      <c r="J15" s="34"/>
      <c r="K15" s="35"/>
      <c r="L15" s="34">
        <v>10</v>
      </c>
      <c r="M15" s="61"/>
      <c r="N15" s="35">
        <f t="shared" si="1"/>
        <v>15615.86</v>
      </c>
      <c r="O15" s="104"/>
      <c r="P15" s="34"/>
      <c r="Q15" s="34"/>
      <c r="R15" s="34"/>
      <c r="S15" s="34">
        <v>10</v>
      </c>
      <c r="T15" s="34"/>
      <c r="U15"/>
      <c r="V15" s="34"/>
      <c r="W15"/>
      <c r="X15" s="34"/>
      <c r="Y15" s="34"/>
      <c r="Z15" s="34"/>
      <c r="AA15" s="35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5"/>
      <c r="AW15" s="61">
        <f t="shared" si="2"/>
        <v>10</v>
      </c>
      <c r="AX15" s="61">
        <f t="shared" si="3"/>
        <v>10</v>
      </c>
      <c r="AY15" s="61">
        <f t="shared" si="4"/>
        <v>0</v>
      </c>
    </row>
    <row r="16" spans="1:51" x14ac:dyDescent="0.25">
      <c r="A16" s="31">
        <v>8</v>
      </c>
      <c r="B16" s="137" t="s">
        <v>143</v>
      </c>
      <c r="D16" s="121" t="s">
        <v>144</v>
      </c>
      <c r="F16" s="33"/>
      <c r="G16" s="34"/>
      <c r="H16" s="35">
        <f t="shared" si="0"/>
        <v>0.02</v>
      </c>
      <c r="I16" s="34"/>
      <c r="J16" s="34"/>
      <c r="K16" s="35"/>
      <c r="L16" s="34">
        <v>10</v>
      </c>
      <c r="M16" s="61"/>
      <c r="N16" s="35">
        <f t="shared" si="1"/>
        <v>15625.86</v>
      </c>
      <c r="O16" s="104"/>
      <c r="P16" s="34"/>
      <c r="Q16" s="34"/>
      <c r="R16" s="34"/>
      <c r="S16" s="34">
        <v>10</v>
      </c>
      <c r="T16" s="34"/>
      <c r="U16"/>
      <c r="V16" s="34"/>
      <c r="W16"/>
      <c r="X16" s="34"/>
      <c r="Y16" s="34"/>
      <c r="Z16" s="34"/>
      <c r="AA16" s="35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5"/>
      <c r="AW16" s="61">
        <f t="shared" si="2"/>
        <v>10</v>
      </c>
      <c r="AX16" s="61">
        <f t="shared" si="3"/>
        <v>10</v>
      </c>
      <c r="AY16" s="112">
        <f t="shared" si="4"/>
        <v>0</v>
      </c>
    </row>
    <row r="17" spans="1:51" x14ac:dyDescent="0.25">
      <c r="A17" s="31">
        <v>9</v>
      </c>
      <c r="B17" s="137" t="s">
        <v>143</v>
      </c>
      <c r="D17" s="121" t="s">
        <v>145</v>
      </c>
      <c r="F17" s="33"/>
      <c r="G17" s="34"/>
      <c r="H17" s="35">
        <f t="shared" si="0"/>
        <v>0.02</v>
      </c>
      <c r="I17" s="34"/>
      <c r="J17" s="34"/>
      <c r="K17" s="35"/>
      <c r="L17" s="34">
        <v>10</v>
      </c>
      <c r="M17" s="61"/>
      <c r="N17" s="35">
        <f t="shared" si="1"/>
        <v>15635.86</v>
      </c>
      <c r="O17" s="104"/>
      <c r="P17" s="34"/>
      <c r="Q17" s="34"/>
      <c r="R17" s="34"/>
      <c r="S17" s="34">
        <v>10</v>
      </c>
      <c r="T17" s="34"/>
      <c r="U17"/>
      <c r="V17" s="34"/>
      <c r="W17"/>
      <c r="X17" s="34"/>
      <c r="Y17" s="34"/>
      <c r="Z17" s="34"/>
      <c r="AA17" s="35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5"/>
      <c r="AW17" s="61">
        <f t="shared" si="2"/>
        <v>10</v>
      </c>
      <c r="AX17" s="61">
        <f t="shared" si="3"/>
        <v>10</v>
      </c>
      <c r="AY17" s="61">
        <f t="shared" si="4"/>
        <v>0</v>
      </c>
    </row>
    <row r="18" spans="1:51" x14ac:dyDescent="0.25">
      <c r="A18" s="31">
        <v>10</v>
      </c>
      <c r="B18" s="137" t="s">
        <v>143</v>
      </c>
      <c r="D18" s="121" t="s">
        <v>146</v>
      </c>
      <c r="F18" s="33"/>
      <c r="G18" s="34"/>
      <c r="H18" s="35">
        <f t="shared" si="0"/>
        <v>0.02</v>
      </c>
      <c r="I18" s="34"/>
      <c r="J18" s="34"/>
      <c r="K18" s="35"/>
      <c r="L18" s="34">
        <v>10</v>
      </c>
      <c r="M18" s="61"/>
      <c r="N18" s="35">
        <f t="shared" si="1"/>
        <v>15645.86</v>
      </c>
      <c r="O18" s="104"/>
      <c r="P18" s="34"/>
      <c r="Q18" s="34"/>
      <c r="R18" s="34"/>
      <c r="S18" s="34">
        <v>10</v>
      </c>
      <c r="T18" s="34"/>
      <c r="U18"/>
      <c r="V18" s="34"/>
      <c r="W18"/>
      <c r="X18" s="34"/>
      <c r="Y18" s="34"/>
      <c r="Z18" s="34"/>
      <c r="AA18" s="35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5"/>
      <c r="AW18" s="61">
        <f t="shared" si="2"/>
        <v>10</v>
      </c>
      <c r="AX18" s="61">
        <f t="shared" si="3"/>
        <v>10</v>
      </c>
      <c r="AY18" s="61">
        <f t="shared" si="4"/>
        <v>0</v>
      </c>
    </row>
    <row r="19" spans="1:51" x14ac:dyDescent="0.25">
      <c r="A19" s="31">
        <v>11</v>
      </c>
      <c r="B19" s="137" t="s">
        <v>143</v>
      </c>
      <c r="D19" s="121" t="s">
        <v>147</v>
      </c>
      <c r="F19" s="33"/>
      <c r="G19" s="34"/>
      <c r="H19" s="35">
        <f t="shared" si="0"/>
        <v>0.02</v>
      </c>
      <c r="I19" s="34"/>
      <c r="J19" s="34"/>
      <c r="K19" s="35"/>
      <c r="L19" s="34">
        <v>10</v>
      </c>
      <c r="M19" s="61"/>
      <c r="N19" s="35">
        <f t="shared" si="1"/>
        <v>15655.86</v>
      </c>
      <c r="O19" s="104"/>
      <c r="P19" s="34"/>
      <c r="Q19" s="34"/>
      <c r="R19" s="34"/>
      <c r="S19" s="34">
        <v>10</v>
      </c>
      <c r="T19" s="34"/>
      <c r="U19"/>
      <c r="V19" s="34"/>
      <c r="W19"/>
      <c r="X19" s="34"/>
      <c r="Y19" s="34"/>
      <c r="Z19" s="34"/>
      <c r="AA19" s="35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5"/>
      <c r="AW19" s="61">
        <f t="shared" si="2"/>
        <v>10</v>
      </c>
      <c r="AX19" s="61">
        <f t="shared" si="3"/>
        <v>10</v>
      </c>
      <c r="AY19" s="61">
        <f t="shared" si="4"/>
        <v>0</v>
      </c>
    </row>
    <row r="20" spans="1:51" x14ac:dyDescent="0.25">
      <c r="A20" s="31">
        <v>12</v>
      </c>
      <c r="B20" s="137" t="s">
        <v>143</v>
      </c>
      <c r="D20" s="121" t="s">
        <v>124</v>
      </c>
      <c r="F20" s="33"/>
      <c r="G20" s="34"/>
      <c r="H20" s="35">
        <f t="shared" si="0"/>
        <v>0.02</v>
      </c>
      <c r="I20" s="34"/>
      <c r="J20" s="34"/>
      <c r="K20" s="35"/>
      <c r="L20" s="34">
        <v>10</v>
      </c>
      <c r="M20" s="61"/>
      <c r="N20" s="35">
        <f t="shared" si="1"/>
        <v>15665.86</v>
      </c>
      <c r="O20" s="104"/>
      <c r="P20" s="34"/>
      <c r="Q20" s="34"/>
      <c r="R20" s="34"/>
      <c r="S20" s="34">
        <v>10</v>
      </c>
      <c r="T20" s="34"/>
      <c r="U20"/>
      <c r="V20" s="34"/>
      <c r="W20"/>
      <c r="X20" s="34"/>
      <c r="Y20" s="34"/>
      <c r="Z20" s="34"/>
      <c r="AA20" s="35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5"/>
      <c r="AW20" s="61">
        <f t="shared" si="2"/>
        <v>10</v>
      </c>
      <c r="AX20" s="61">
        <f t="shared" si="3"/>
        <v>10</v>
      </c>
      <c r="AY20" s="61">
        <f t="shared" si="4"/>
        <v>0</v>
      </c>
    </row>
    <row r="21" spans="1:51" x14ac:dyDescent="0.25">
      <c r="A21" s="31">
        <v>13</v>
      </c>
      <c r="B21" s="137" t="s">
        <v>143</v>
      </c>
      <c r="D21" s="121" t="s">
        <v>148</v>
      </c>
      <c r="F21" s="33"/>
      <c r="G21" s="34"/>
      <c r="H21" s="35">
        <f t="shared" si="0"/>
        <v>0.02</v>
      </c>
      <c r="I21" s="34"/>
      <c r="J21" s="34"/>
      <c r="K21" s="35"/>
      <c r="L21" s="34"/>
      <c r="M21" s="61">
        <v>38.880000000000003</v>
      </c>
      <c r="N21" s="35">
        <f t="shared" si="1"/>
        <v>15626.980000000001</v>
      </c>
      <c r="O21" s="104"/>
      <c r="P21" s="34"/>
      <c r="Q21" s="34"/>
      <c r="R21" s="34"/>
      <c r="S21" s="34"/>
      <c r="T21" s="34"/>
      <c r="U21"/>
      <c r="V21" s="34"/>
      <c r="W21"/>
      <c r="X21" s="34"/>
      <c r="Y21" s="34"/>
      <c r="Z21" s="34"/>
      <c r="AA21" s="35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61">
        <v>38.880000000000003</v>
      </c>
      <c r="AV21" s="35"/>
      <c r="AW21" s="61">
        <f t="shared" si="2"/>
        <v>38.880000000000003</v>
      </c>
      <c r="AX21" s="61">
        <f t="shared" si="3"/>
        <v>38.880000000000003</v>
      </c>
      <c r="AY21" s="61">
        <f t="shared" si="4"/>
        <v>0</v>
      </c>
    </row>
    <row r="22" spans="1:51" x14ac:dyDescent="0.25">
      <c r="A22" s="31">
        <v>14</v>
      </c>
      <c r="B22" s="137" t="s">
        <v>143</v>
      </c>
      <c r="D22" s="121" t="s">
        <v>149</v>
      </c>
      <c r="F22" s="33"/>
      <c r="G22" s="34"/>
      <c r="H22" s="35">
        <f t="shared" si="0"/>
        <v>0.02</v>
      </c>
      <c r="I22" s="34"/>
      <c r="J22" s="34"/>
      <c r="K22" s="35"/>
      <c r="L22" s="34"/>
      <c r="M22" s="61">
        <v>15.84</v>
      </c>
      <c r="N22" s="35">
        <f t="shared" si="1"/>
        <v>15611.140000000001</v>
      </c>
      <c r="O22" s="104"/>
      <c r="P22" s="34"/>
      <c r="Q22" s="34"/>
      <c r="R22" s="34"/>
      <c r="S22" s="34"/>
      <c r="T22" s="34"/>
      <c r="U22" s="34"/>
      <c r="V22"/>
      <c r="W22"/>
      <c r="X22" s="34"/>
      <c r="Y22" s="34"/>
      <c r="Z22" s="34"/>
      <c r="AA22" s="35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61">
        <v>15.84</v>
      </c>
      <c r="AV22" s="35"/>
      <c r="AW22" s="61">
        <f t="shared" si="2"/>
        <v>15.84</v>
      </c>
      <c r="AX22" s="61">
        <f t="shared" si="3"/>
        <v>15.84</v>
      </c>
      <c r="AY22" s="61">
        <f t="shared" si="4"/>
        <v>0</v>
      </c>
    </row>
    <row r="23" spans="1:51" x14ac:dyDescent="0.25">
      <c r="A23" s="31">
        <v>15</v>
      </c>
      <c r="B23" s="137" t="s">
        <v>143</v>
      </c>
      <c r="D23" s="121" t="s">
        <v>150</v>
      </c>
      <c r="F23" s="33"/>
      <c r="G23" s="34"/>
      <c r="H23" s="35">
        <f>H22+F23-G23</f>
        <v>0.02</v>
      </c>
      <c r="I23" s="34"/>
      <c r="J23" s="34"/>
      <c r="K23" s="35"/>
      <c r="L23" s="34"/>
      <c r="M23" s="61">
        <v>14.04</v>
      </c>
      <c r="N23" s="35">
        <f t="shared" si="1"/>
        <v>15597.1</v>
      </c>
      <c r="O23" s="104"/>
      <c r="P23" s="34"/>
      <c r="Q23" s="34"/>
      <c r="R23" s="34"/>
      <c r="S23" s="34"/>
      <c r="T23" s="34"/>
      <c r="U23" s="34"/>
      <c r="V23"/>
      <c r="W23"/>
      <c r="X23" s="34"/>
      <c r="Y23" s="34"/>
      <c r="Z23" s="34"/>
      <c r="AA23" s="35"/>
      <c r="AB23" s="34"/>
      <c r="AC23" s="34"/>
      <c r="AD23" s="34"/>
      <c r="AE23" s="34"/>
      <c r="AF23" s="34"/>
      <c r="AG23" s="34"/>
      <c r="AH23" s="34"/>
      <c r="AI23" s="61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61">
        <v>14.04</v>
      </c>
      <c r="AV23" s="35"/>
      <c r="AW23" s="61">
        <f t="shared" si="2"/>
        <v>14.04</v>
      </c>
      <c r="AX23" s="61">
        <f t="shared" si="3"/>
        <v>14.04</v>
      </c>
      <c r="AY23" s="61">
        <f t="shared" si="4"/>
        <v>0</v>
      </c>
    </row>
    <row r="24" spans="1:51" x14ac:dyDescent="0.25">
      <c r="A24" s="31">
        <v>16</v>
      </c>
      <c r="B24" s="137" t="s">
        <v>143</v>
      </c>
      <c r="D24" s="121" t="s">
        <v>151</v>
      </c>
      <c r="F24" s="33"/>
      <c r="G24" s="34"/>
      <c r="H24" s="35">
        <f t="shared" si="0"/>
        <v>0.02</v>
      </c>
      <c r="I24" s="34"/>
      <c r="J24" s="34"/>
      <c r="K24" s="35"/>
      <c r="L24" s="34"/>
      <c r="M24" s="61">
        <v>10.44</v>
      </c>
      <c r="N24" s="35">
        <f t="shared" si="1"/>
        <v>15586.66</v>
      </c>
      <c r="O24" s="104"/>
      <c r="P24" s="34"/>
      <c r="Q24" s="34"/>
      <c r="R24" s="34"/>
      <c r="S24" s="34"/>
      <c r="T24" s="34"/>
      <c r="U24" s="34"/>
      <c r="V24"/>
      <c r="W24"/>
      <c r="X24" s="34"/>
      <c r="Y24" s="34"/>
      <c r="Z24" s="34"/>
      <c r="AA24" s="35"/>
      <c r="AB24" s="34"/>
      <c r="AC24" s="34"/>
      <c r="AD24" s="34"/>
      <c r="AE24" s="34"/>
      <c r="AF24" s="34"/>
      <c r="AG24" s="34"/>
      <c r="AH24" s="34"/>
      <c r="AI24" s="61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61">
        <v>10.44</v>
      </c>
      <c r="AV24" s="35"/>
      <c r="AW24" s="61">
        <f t="shared" si="2"/>
        <v>10.44</v>
      </c>
      <c r="AX24" s="61">
        <f t="shared" si="3"/>
        <v>10.44</v>
      </c>
      <c r="AY24" s="61">
        <f t="shared" si="4"/>
        <v>0</v>
      </c>
    </row>
    <row r="25" spans="1:51" x14ac:dyDescent="0.25">
      <c r="A25" s="31">
        <v>17</v>
      </c>
      <c r="B25" s="137" t="s">
        <v>143</v>
      </c>
      <c r="D25" s="121" t="s">
        <v>152</v>
      </c>
      <c r="F25" s="33"/>
      <c r="G25" s="34"/>
      <c r="H25" s="35">
        <f t="shared" si="0"/>
        <v>0.02</v>
      </c>
      <c r="I25" s="34"/>
      <c r="J25" s="34"/>
      <c r="K25" s="35"/>
      <c r="L25" s="34"/>
      <c r="M25" s="61">
        <v>5.04</v>
      </c>
      <c r="N25" s="35">
        <f t="shared" si="1"/>
        <v>15581.619999999999</v>
      </c>
      <c r="O25" s="104"/>
      <c r="P25" s="34"/>
      <c r="Q25" s="34"/>
      <c r="R25" s="34"/>
      <c r="S25" s="34"/>
      <c r="T25" s="34"/>
      <c r="U25" s="34"/>
      <c r="V25"/>
      <c r="W25"/>
      <c r="X25" s="34"/>
      <c r="Y25" s="34"/>
      <c r="Z25" s="34"/>
      <c r="AA25" s="35"/>
      <c r="AB25" s="34"/>
      <c r="AC25" s="34"/>
      <c r="AD25" s="34"/>
      <c r="AE25" s="34"/>
      <c r="AF25" s="34"/>
      <c r="AG25" s="34"/>
      <c r="AH25" s="34"/>
      <c r="AI25" s="61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61">
        <v>5.04</v>
      </c>
      <c r="AV25" s="35"/>
      <c r="AW25" s="61">
        <f t="shared" si="2"/>
        <v>5.04</v>
      </c>
      <c r="AX25" s="61">
        <f t="shared" si="3"/>
        <v>5.04</v>
      </c>
      <c r="AY25" s="61">
        <f t="shared" si="4"/>
        <v>0</v>
      </c>
    </row>
    <row r="26" spans="1:51" x14ac:dyDescent="0.25">
      <c r="A26" s="31">
        <v>18</v>
      </c>
      <c r="B26" s="137" t="s">
        <v>143</v>
      </c>
      <c r="D26" s="121" t="s">
        <v>153</v>
      </c>
      <c r="F26" s="33"/>
      <c r="G26" s="34"/>
      <c r="H26" s="35">
        <f t="shared" si="0"/>
        <v>0.02</v>
      </c>
      <c r="I26" s="34"/>
      <c r="J26" s="34"/>
      <c r="K26" s="35"/>
      <c r="L26" s="34"/>
      <c r="M26" s="61">
        <v>19.440000000000001</v>
      </c>
      <c r="N26" s="35">
        <f t="shared" si="1"/>
        <v>15562.179999999998</v>
      </c>
      <c r="O26" s="104"/>
      <c r="P26" s="34"/>
      <c r="Q26" s="34"/>
      <c r="R26" s="34"/>
      <c r="S26" s="34"/>
      <c r="T26" s="34"/>
      <c r="U26" s="34"/>
      <c r="V26"/>
      <c r="W26"/>
      <c r="X26" s="34"/>
      <c r="Y26" s="34"/>
      <c r="Z26" s="34"/>
      <c r="AA26" s="35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61">
        <v>19.440000000000001</v>
      </c>
      <c r="AV26" s="35"/>
      <c r="AW26" s="61">
        <f t="shared" si="2"/>
        <v>19.440000000000001</v>
      </c>
      <c r="AX26" s="61">
        <f t="shared" si="3"/>
        <v>19.440000000000001</v>
      </c>
      <c r="AY26" s="61">
        <f t="shared" si="4"/>
        <v>0</v>
      </c>
    </row>
    <row r="27" spans="1:51" x14ac:dyDescent="0.25">
      <c r="A27" s="31">
        <v>19</v>
      </c>
      <c r="B27" s="137" t="s">
        <v>143</v>
      </c>
      <c r="C27"/>
      <c r="D27" s="121" t="s">
        <v>154</v>
      </c>
      <c r="F27" s="33"/>
      <c r="G27" s="34"/>
      <c r="H27" s="35">
        <f t="shared" si="0"/>
        <v>0.02</v>
      </c>
      <c r="I27" s="34"/>
      <c r="J27" s="34"/>
      <c r="K27" s="35"/>
      <c r="L27" s="34"/>
      <c r="M27" s="61">
        <v>9.7200000000000006</v>
      </c>
      <c r="N27" s="35">
        <f t="shared" si="1"/>
        <v>15552.46</v>
      </c>
      <c r="O27" s="104"/>
      <c r="P27" s="34"/>
      <c r="Q27" s="34"/>
      <c r="R27" s="34"/>
      <c r="S27" s="34"/>
      <c r="T27" s="34"/>
      <c r="U27" s="34"/>
      <c r="V27"/>
      <c r="W27"/>
      <c r="X27" s="34"/>
      <c r="Y27" s="34"/>
      <c r="Z27" s="34"/>
      <c r="AA27" s="35"/>
      <c r="AB27" s="34"/>
      <c r="AC27" s="34"/>
      <c r="AD27" s="34"/>
      <c r="AE27" s="34"/>
      <c r="AF27" s="34"/>
      <c r="AG27" s="34"/>
      <c r="AH27" s="34"/>
      <c r="AI27" s="61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61">
        <v>9.7200000000000006</v>
      </c>
      <c r="AV27" s="35"/>
      <c r="AW27" s="61">
        <f t="shared" si="2"/>
        <v>9.7200000000000006</v>
      </c>
      <c r="AX27" s="61">
        <f t="shared" si="3"/>
        <v>9.7200000000000006</v>
      </c>
      <c r="AY27" s="61">
        <f t="shared" si="4"/>
        <v>0</v>
      </c>
    </row>
    <row r="28" spans="1:51" x14ac:dyDescent="0.25">
      <c r="A28" s="31">
        <v>20</v>
      </c>
      <c r="B28" s="137" t="s">
        <v>143</v>
      </c>
      <c r="C28"/>
      <c r="D28" s="121" t="s">
        <v>155</v>
      </c>
      <c r="F28" s="33"/>
      <c r="G28" s="34"/>
      <c r="H28" s="35">
        <f t="shared" si="0"/>
        <v>0.02</v>
      </c>
      <c r="I28" s="34"/>
      <c r="J28" s="34"/>
      <c r="K28" s="35"/>
      <c r="L28" s="34"/>
      <c r="M28" s="61">
        <v>27</v>
      </c>
      <c r="N28" s="35">
        <f t="shared" si="1"/>
        <v>15525.46</v>
      </c>
      <c r="O28" s="104"/>
      <c r="P28" s="34"/>
      <c r="Q28" s="34"/>
      <c r="R28" s="34"/>
      <c r="S28" s="34"/>
      <c r="T28" s="34"/>
      <c r="U28" s="34"/>
      <c r="V28"/>
      <c r="W28"/>
      <c r="X28" s="34"/>
      <c r="Y28" s="34"/>
      <c r="Z28" s="34"/>
      <c r="AA28" s="35"/>
      <c r="AB28" s="34"/>
      <c r="AC28" s="34"/>
      <c r="AD28" s="34"/>
      <c r="AE28" s="34"/>
      <c r="AF28" s="34"/>
      <c r="AG28" s="34"/>
      <c r="AH28" s="34"/>
      <c r="AI28" s="61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61">
        <v>27</v>
      </c>
      <c r="AV28" s="35"/>
      <c r="AW28" s="61">
        <f t="shared" si="2"/>
        <v>27</v>
      </c>
      <c r="AX28" s="61">
        <f t="shared" si="3"/>
        <v>27</v>
      </c>
      <c r="AY28" s="61">
        <f t="shared" si="4"/>
        <v>0</v>
      </c>
    </row>
    <row r="29" spans="1:51" x14ac:dyDescent="0.25">
      <c r="A29" s="31">
        <v>21</v>
      </c>
      <c r="B29" s="137" t="s">
        <v>143</v>
      </c>
      <c r="C29"/>
      <c r="D29" s="121" t="s">
        <v>156</v>
      </c>
      <c r="F29" s="33"/>
      <c r="G29" s="34"/>
      <c r="H29" s="35">
        <f t="shared" si="0"/>
        <v>0.02</v>
      </c>
      <c r="I29" s="34"/>
      <c r="J29" s="34"/>
      <c r="K29" s="35"/>
      <c r="L29" s="34"/>
      <c r="M29" s="61">
        <v>21.24</v>
      </c>
      <c r="N29" s="35">
        <f t="shared" si="1"/>
        <v>15504.22</v>
      </c>
      <c r="O29" s="104"/>
      <c r="P29" s="34"/>
      <c r="Q29" s="34"/>
      <c r="R29" s="34"/>
      <c r="S29" s="34"/>
      <c r="T29" s="34"/>
      <c r="U29" s="34"/>
      <c r="V29"/>
      <c r="W29"/>
      <c r="X29" s="34"/>
      <c r="Y29" s="34"/>
      <c r="Z29" s="34"/>
      <c r="AA29" s="35"/>
      <c r="AB29" s="34"/>
      <c r="AC29" s="34"/>
      <c r="AD29" s="34"/>
      <c r="AE29" s="34"/>
      <c r="AF29" s="34"/>
      <c r="AG29" s="34"/>
      <c r="AH29" s="34"/>
      <c r="AI29" s="61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61">
        <v>21.24</v>
      </c>
      <c r="AV29" s="35"/>
      <c r="AW29" s="61">
        <f t="shared" si="2"/>
        <v>21.24</v>
      </c>
      <c r="AX29" s="61">
        <f t="shared" si="3"/>
        <v>21.24</v>
      </c>
      <c r="AY29" s="61">
        <f t="shared" si="4"/>
        <v>0</v>
      </c>
    </row>
    <row r="30" spans="1:51" x14ac:dyDescent="0.25">
      <c r="A30" s="31">
        <v>22</v>
      </c>
      <c r="B30" s="137" t="s">
        <v>143</v>
      </c>
      <c r="C30"/>
      <c r="D30" s="121" t="s">
        <v>157</v>
      </c>
      <c r="F30" s="33"/>
      <c r="G30" s="34"/>
      <c r="H30" s="35">
        <f t="shared" si="0"/>
        <v>0.02</v>
      </c>
      <c r="I30" s="34"/>
      <c r="J30" s="34"/>
      <c r="K30" s="35"/>
      <c r="L30" s="34"/>
      <c r="M30" s="61">
        <v>35.28</v>
      </c>
      <c r="N30" s="35">
        <f t="shared" si="1"/>
        <v>15468.939999999999</v>
      </c>
      <c r="O30" s="104"/>
      <c r="P30" s="34"/>
      <c r="Q30" s="34"/>
      <c r="R30" s="34"/>
      <c r="S30" s="34"/>
      <c r="T30" s="34"/>
      <c r="U30" s="34"/>
      <c r="V30"/>
      <c r="W30"/>
      <c r="X30" s="34"/>
      <c r="Y30" s="34"/>
      <c r="Z30" s="34"/>
      <c r="AA30" s="35"/>
      <c r="AB30" s="34"/>
      <c r="AC30" s="34"/>
      <c r="AD30" s="34"/>
      <c r="AE30" s="34"/>
      <c r="AF30" s="34"/>
      <c r="AG30" s="34"/>
      <c r="AH30" s="34"/>
      <c r="AI30" s="61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61">
        <v>35.28</v>
      </c>
      <c r="AV30" s="35"/>
      <c r="AW30" s="61">
        <f t="shared" si="2"/>
        <v>35.28</v>
      </c>
      <c r="AX30" s="61">
        <f t="shared" si="3"/>
        <v>35.28</v>
      </c>
      <c r="AY30" s="61">
        <f t="shared" si="4"/>
        <v>0</v>
      </c>
    </row>
    <row r="31" spans="1:51" x14ac:dyDescent="0.25">
      <c r="A31" s="31">
        <v>23</v>
      </c>
      <c r="B31" s="137" t="s">
        <v>143</v>
      </c>
      <c r="C31"/>
      <c r="D31" s="121" t="s">
        <v>158</v>
      </c>
      <c r="F31" s="33"/>
      <c r="G31" s="34"/>
      <c r="H31" s="35">
        <f t="shared" si="0"/>
        <v>0.02</v>
      </c>
      <c r="I31" s="34"/>
      <c r="J31" s="34"/>
      <c r="K31" s="35"/>
      <c r="L31" s="61"/>
      <c r="M31" s="61">
        <v>25.92</v>
      </c>
      <c r="N31" s="35">
        <f t="shared" si="1"/>
        <v>15443.019999999999</v>
      </c>
      <c r="O31" s="104"/>
      <c r="P31" s="61"/>
      <c r="Q31" s="34"/>
      <c r="R31" s="34"/>
      <c r="S31" s="34"/>
      <c r="T31" s="34"/>
      <c r="U31" s="34"/>
      <c r="V31"/>
      <c r="W31"/>
      <c r="X31" s="34"/>
      <c r="Y31" s="34"/>
      <c r="Z31" s="34"/>
      <c r="AA31" s="35"/>
      <c r="AB31" s="34"/>
      <c r="AC31" s="34"/>
      <c r="AD31" s="34"/>
      <c r="AE31" s="34"/>
      <c r="AF31" s="34"/>
      <c r="AG31" s="34"/>
      <c r="AH31" s="34"/>
      <c r="AI31" s="61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61">
        <v>25.92</v>
      </c>
      <c r="AV31" s="35"/>
      <c r="AW31" s="61">
        <f t="shared" ref="AW31:AW44" si="5">F31+G31+I31+J31+L31+M31</f>
        <v>25.92</v>
      </c>
      <c r="AX31" s="61">
        <f t="shared" si="3"/>
        <v>25.92</v>
      </c>
      <c r="AY31" s="61">
        <f t="shared" si="4"/>
        <v>0</v>
      </c>
    </row>
    <row r="32" spans="1:51" x14ac:dyDescent="0.25">
      <c r="A32" s="31">
        <v>24</v>
      </c>
      <c r="B32" s="137" t="s">
        <v>143</v>
      </c>
      <c r="C32"/>
      <c r="D32" s="121" t="s">
        <v>159</v>
      </c>
      <c r="F32" s="33"/>
      <c r="G32" s="34"/>
      <c r="H32" s="35">
        <f t="shared" si="0"/>
        <v>0.02</v>
      </c>
      <c r="I32" s="34"/>
      <c r="J32" s="34"/>
      <c r="K32" s="35"/>
      <c r="L32" s="61"/>
      <c r="M32" s="61">
        <v>19.440000000000001</v>
      </c>
      <c r="N32" s="35">
        <f t="shared" si="1"/>
        <v>15423.579999999998</v>
      </c>
      <c r="O32" s="104"/>
      <c r="P32" s="61"/>
      <c r="Q32" s="34"/>
      <c r="R32" s="34"/>
      <c r="S32" s="34"/>
      <c r="T32" s="34"/>
      <c r="U32" s="34"/>
      <c r="V32"/>
      <c r="W32"/>
      <c r="X32" s="34"/>
      <c r="Y32" s="34"/>
      <c r="Z32" s="34"/>
      <c r="AA32" s="35"/>
      <c r="AB32" s="34"/>
      <c r="AC32" s="34"/>
      <c r="AD32" s="34"/>
      <c r="AE32" s="34"/>
      <c r="AF32" s="34"/>
      <c r="AG32" s="34"/>
      <c r="AH32" s="34"/>
      <c r="AI32" s="61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61">
        <v>19.440000000000001</v>
      </c>
      <c r="AV32" s="35"/>
      <c r="AW32" s="61">
        <f t="shared" si="5"/>
        <v>19.440000000000001</v>
      </c>
      <c r="AX32" s="61">
        <f t="shared" si="3"/>
        <v>19.440000000000001</v>
      </c>
      <c r="AY32" s="61">
        <f t="shared" si="4"/>
        <v>0</v>
      </c>
    </row>
    <row r="33" spans="1:51" x14ac:dyDescent="0.25">
      <c r="A33" s="31">
        <v>25</v>
      </c>
      <c r="B33" s="137" t="s">
        <v>143</v>
      </c>
      <c r="D33" s="121" t="s">
        <v>160</v>
      </c>
      <c r="E33" s="10"/>
      <c r="F33" s="1"/>
      <c r="G33" s="34"/>
      <c r="H33" s="35">
        <f t="shared" si="0"/>
        <v>0.02</v>
      </c>
      <c r="I33" s="34"/>
      <c r="J33" s="34"/>
      <c r="K33" s="35"/>
      <c r="L33" s="61"/>
      <c r="M33" s="61">
        <v>17.64</v>
      </c>
      <c r="N33" s="35">
        <f t="shared" si="1"/>
        <v>15405.939999999999</v>
      </c>
      <c r="O33" s="104"/>
      <c r="P33" s="61"/>
      <c r="Q33" s="34"/>
      <c r="R33" s="34"/>
      <c r="S33" s="34"/>
      <c r="T33" s="34"/>
      <c r="U33" s="34"/>
      <c r="V33"/>
      <c r="W33"/>
      <c r="X33" s="34"/>
      <c r="Y33" s="34"/>
      <c r="Z33" s="34"/>
      <c r="AA33" s="35"/>
      <c r="AB33" s="34"/>
      <c r="AC33" s="34"/>
      <c r="AD33" s="34"/>
      <c r="AE33" s="34"/>
      <c r="AF33" s="34"/>
      <c r="AG33" s="34"/>
      <c r="AH33" s="34"/>
      <c r="AI33" s="61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61">
        <v>17.64</v>
      </c>
      <c r="AV33" s="35"/>
      <c r="AW33" s="61">
        <f t="shared" si="5"/>
        <v>17.64</v>
      </c>
      <c r="AX33" s="61">
        <f t="shared" si="3"/>
        <v>17.64</v>
      </c>
      <c r="AY33" s="61">
        <f t="shared" si="4"/>
        <v>0</v>
      </c>
    </row>
    <row r="34" spans="1:51" x14ac:dyDescent="0.25">
      <c r="A34" s="31">
        <v>26</v>
      </c>
      <c r="B34" s="137" t="s">
        <v>143</v>
      </c>
      <c r="D34" s="121" t="s">
        <v>161</v>
      </c>
      <c r="E34" s="10"/>
      <c r="F34" s="1"/>
      <c r="G34" s="34"/>
      <c r="H34" s="35">
        <f t="shared" si="0"/>
        <v>0.02</v>
      </c>
      <c r="I34" s="34"/>
      <c r="J34" s="34"/>
      <c r="K34" s="35"/>
      <c r="L34" s="61"/>
      <c r="M34" s="61">
        <v>6.84</v>
      </c>
      <c r="N34" s="35">
        <f t="shared" si="1"/>
        <v>15399.099999999999</v>
      </c>
      <c r="O34" s="104"/>
      <c r="P34" s="61"/>
      <c r="Q34" s="34"/>
      <c r="R34" s="34"/>
      <c r="S34" s="34"/>
      <c r="T34" s="34"/>
      <c r="U34" s="34"/>
      <c r="V34"/>
      <c r="W34"/>
      <c r="X34" s="34"/>
      <c r="Y34" s="34"/>
      <c r="Z34" s="34"/>
      <c r="AA34" s="35"/>
      <c r="AB34" s="34"/>
      <c r="AC34" s="34"/>
      <c r="AD34" s="34"/>
      <c r="AE34" s="34"/>
      <c r="AF34" s="34"/>
      <c r="AG34" s="34"/>
      <c r="AH34" s="34"/>
      <c r="AI34" s="61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61">
        <v>6.84</v>
      </c>
      <c r="AV34" s="35"/>
      <c r="AW34" s="61">
        <f t="shared" si="5"/>
        <v>6.84</v>
      </c>
      <c r="AX34" s="61">
        <f t="shared" si="3"/>
        <v>6.84</v>
      </c>
      <c r="AY34" s="61">
        <f t="shared" si="4"/>
        <v>0</v>
      </c>
    </row>
    <row r="35" spans="1:51" x14ac:dyDescent="0.25">
      <c r="A35" s="31">
        <v>27</v>
      </c>
      <c r="B35" s="137" t="s">
        <v>143</v>
      </c>
      <c r="D35" s="121" t="s">
        <v>162</v>
      </c>
      <c r="E35" s="10"/>
      <c r="F35" s="1"/>
      <c r="G35" s="34"/>
      <c r="H35" s="35">
        <f t="shared" si="0"/>
        <v>0.02</v>
      </c>
      <c r="I35" s="34"/>
      <c r="J35" s="34"/>
      <c r="K35" s="35"/>
      <c r="L35" s="61"/>
      <c r="M35" s="61">
        <v>6.84</v>
      </c>
      <c r="N35" s="35">
        <f t="shared" si="1"/>
        <v>15392.259999999998</v>
      </c>
      <c r="O35" s="104"/>
      <c r="P35" s="61"/>
      <c r="Q35" s="34"/>
      <c r="R35" s="34"/>
      <c r="S35" s="34"/>
      <c r="T35" s="34"/>
      <c r="U35" s="34"/>
      <c r="V35"/>
      <c r="W35"/>
      <c r="X35" s="34"/>
      <c r="Y35" s="34"/>
      <c r="Z35" s="34"/>
      <c r="AA35" s="35"/>
      <c r="AB35" s="34"/>
      <c r="AC35" s="34"/>
      <c r="AD35" s="34"/>
      <c r="AE35" s="34"/>
      <c r="AF35" s="34"/>
      <c r="AG35" s="34"/>
      <c r="AH35" s="34"/>
      <c r="AI35" s="61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61">
        <v>6.84</v>
      </c>
      <c r="AV35" s="35"/>
      <c r="AW35" s="61">
        <f t="shared" si="5"/>
        <v>6.84</v>
      </c>
      <c r="AX35" s="61">
        <f t="shared" si="3"/>
        <v>6.84</v>
      </c>
      <c r="AY35" s="61">
        <f t="shared" si="4"/>
        <v>0</v>
      </c>
    </row>
    <row r="36" spans="1:51" x14ac:dyDescent="0.25">
      <c r="A36" s="31">
        <v>28</v>
      </c>
      <c r="B36" s="137" t="s">
        <v>143</v>
      </c>
      <c r="D36" s="121" t="s">
        <v>163</v>
      </c>
      <c r="E36" s="10"/>
      <c r="F36" s="1"/>
      <c r="G36" s="34"/>
      <c r="H36" s="35">
        <f t="shared" si="0"/>
        <v>0.02</v>
      </c>
      <c r="I36" s="34"/>
      <c r="J36" s="34"/>
      <c r="K36" s="35"/>
      <c r="L36" s="61"/>
      <c r="M36" s="61">
        <v>7.92</v>
      </c>
      <c r="N36" s="35">
        <f t="shared" si="1"/>
        <v>15384.339999999998</v>
      </c>
      <c r="O36" s="104"/>
      <c r="P36" s="61"/>
      <c r="Q36" s="34"/>
      <c r="R36" s="34"/>
      <c r="S36" s="34"/>
      <c r="T36" s="34"/>
      <c r="U36" s="34"/>
      <c r="V36"/>
      <c r="W36"/>
      <c r="X36" s="34"/>
      <c r="Y36" s="34"/>
      <c r="Z36" s="34"/>
      <c r="AA36" s="35"/>
      <c r="AB36" s="34"/>
      <c r="AC36" s="34"/>
      <c r="AD36" s="34"/>
      <c r="AE36" s="34"/>
      <c r="AF36" s="34"/>
      <c r="AG36" s="34"/>
      <c r="AH36" s="34"/>
      <c r="AI36" s="61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61">
        <v>7.92</v>
      </c>
      <c r="AV36" s="35"/>
      <c r="AW36" s="61">
        <f t="shared" si="5"/>
        <v>7.92</v>
      </c>
      <c r="AX36" s="61">
        <f t="shared" si="3"/>
        <v>7.92</v>
      </c>
      <c r="AY36" s="61">
        <f t="shared" si="4"/>
        <v>0</v>
      </c>
    </row>
    <row r="37" spans="1:51" x14ac:dyDescent="0.25">
      <c r="A37" s="31">
        <v>29</v>
      </c>
      <c r="B37" s="137" t="s">
        <v>143</v>
      </c>
      <c r="D37" s="121" t="s">
        <v>164</v>
      </c>
      <c r="E37" s="10"/>
      <c r="F37" s="1"/>
      <c r="G37" s="34"/>
      <c r="H37" s="35">
        <f t="shared" si="0"/>
        <v>0.02</v>
      </c>
      <c r="I37" s="34"/>
      <c r="J37" s="34"/>
      <c r="K37" s="35"/>
      <c r="L37" s="61"/>
      <c r="M37" s="61">
        <v>2.7</v>
      </c>
      <c r="N37" s="35">
        <f t="shared" si="1"/>
        <v>15381.639999999998</v>
      </c>
      <c r="O37" s="104"/>
      <c r="P37" s="61"/>
      <c r="Q37" s="34"/>
      <c r="R37" s="34"/>
      <c r="S37" s="34"/>
      <c r="T37" s="34"/>
      <c r="U37" s="34"/>
      <c r="V37"/>
      <c r="W37"/>
      <c r="X37" s="34"/>
      <c r="Y37" s="34"/>
      <c r="Z37" s="34"/>
      <c r="AA37" s="35"/>
      <c r="AB37" s="34"/>
      <c r="AC37" s="34"/>
      <c r="AD37" s="34"/>
      <c r="AE37" s="34"/>
      <c r="AF37" s="34"/>
      <c r="AG37" s="34"/>
      <c r="AH37" s="34"/>
      <c r="AI37" s="61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61">
        <v>2.7</v>
      </c>
      <c r="AV37" s="35"/>
      <c r="AW37" s="61">
        <f t="shared" si="5"/>
        <v>2.7</v>
      </c>
      <c r="AX37" s="61">
        <f t="shared" si="3"/>
        <v>2.7</v>
      </c>
      <c r="AY37" s="61">
        <f t="shared" si="4"/>
        <v>0</v>
      </c>
    </row>
    <row r="38" spans="1:51" x14ac:dyDescent="0.25">
      <c r="A38" s="31">
        <v>30</v>
      </c>
      <c r="B38" s="137" t="s">
        <v>143</v>
      </c>
      <c r="D38" s="121" t="s">
        <v>165</v>
      </c>
      <c r="E38" s="10"/>
      <c r="F38" s="1"/>
      <c r="G38" s="34"/>
      <c r="H38" s="35">
        <f t="shared" si="0"/>
        <v>0.02</v>
      </c>
      <c r="I38" s="34"/>
      <c r="J38" s="34"/>
      <c r="K38" s="35"/>
      <c r="L38" s="61"/>
      <c r="M38" s="61">
        <v>3.24</v>
      </c>
      <c r="N38" s="35">
        <f t="shared" si="1"/>
        <v>15378.399999999998</v>
      </c>
      <c r="O38" s="104"/>
      <c r="P38" s="61"/>
      <c r="Q38" s="34"/>
      <c r="R38" s="34"/>
      <c r="S38" s="34"/>
      <c r="T38" s="34"/>
      <c r="U38"/>
      <c r="V38" s="34"/>
      <c r="W38"/>
      <c r="X38" s="34"/>
      <c r="Y38" s="34"/>
      <c r="Z38" s="34"/>
      <c r="AA38" s="35"/>
      <c r="AB38" s="34"/>
      <c r="AC38" s="34"/>
      <c r="AD38" s="34"/>
      <c r="AE38" s="34"/>
      <c r="AF38" s="34"/>
      <c r="AG38" s="34"/>
      <c r="AH38" s="34"/>
      <c r="AI38" s="61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61">
        <v>3.24</v>
      </c>
      <c r="AV38" s="35"/>
      <c r="AW38" s="61">
        <f t="shared" si="5"/>
        <v>3.24</v>
      </c>
      <c r="AX38" s="61">
        <f t="shared" si="3"/>
        <v>3.24</v>
      </c>
      <c r="AY38" s="61">
        <f t="shared" si="4"/>
        <v>0</v>
      </c>
    </row>
    <row r="39" spans="1:51" x14ac:dyDescent="0.25">
      <c r="A39" s="31">
        <v>31</v>
      </c>
      <c r="B39" s="137" t="s">
        <v>143</v>
      </c>
      <c r="D39" s="121" t="s">
        <v>166</v>
      </c>
      <c r="F39" s="33"/>
      <c r="G39" s="34"/>
      <c r="H39" s="35">
        <f t="shared" si="0"/>
        <v>0.02</v>
      </c>
      <c r="I39" s="34"/>
      <c r="J39" s="34"/>
      <c r="K39" s="35"/>
      <c r="L39" s="61"/>
      <c r="M39" s="61">
        <v>3.24</v>
      </c>
      <c r="N39" s="35">
        <f t="shared" si="1"/>
        <v>15375.159999999998</v>
      </c>
      <c r="O39" s="104"/>
      <c r="P39" s="61"/>
      <c r="Q39" s="34"/>
      <c r="R39" s="34"/>
      <c r="S39" s="34"/>
      <c r="T39" s="34"/>
      <c r="U39"/>
      <c r="V39" s="34"/>
      <c r="W39"/>
      <c r="X39" s="34"/>
      <c r="Y39" s="34"/>
      <c r="Z39" s="34"/>
      <c r="AA39" s="35"/>
      <c r="AB39" s="34"/>
      <c r="AC39" s="34"/>
      <c r="AD39" s="34"/>
      <c r="AE39" s="34"/>
      <c r="AF39" s="34"/>
      <c r="AG39" s="34"/>
      <c r="AH39" s="34"/>
      <c r="AI39" s="61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61">
        <v>3.24</v>
      </c>
      <c r="AV39" s="35"/>
      <c r="AW39" s="61">
        <f t="shared" si="5"/>
        <v>3.24</v>
      </c>
      <c r="AX39" s="61">
        <f t="shared" si="3"/>
        <v>3.24</v>
      </c>
      <c r="AY39" s="61">
        <f t="shared" si="4"/>
        <v>0</v>
      </c>
    </row>
    <row r="40" spans="1:51" x14ac:dyDescent="0.25">
      <c r="A40" s="31">
        <v>32</v>
      </c>
      <c r="B40" s="137" t="s">
        <v>143</v>
      </c>
      <c r="D40" s="121" t="s">
        <v>167</v>
      </c>
      <c r="F40" s="33"/>
      <c r="G40" s="34"/>
      <c r="H40" s="35">
        <f t="shared" si="0"/>
        <v>0.02</v>
      </c>
      <c r="I40" s="34"/>
      <c r="J40" s="34"/>
      <c r="K40" s="35"/>
      <c r="L40" s="61"/>
      <c r="M40" s="61">
        <v>10.62</v>
      </c>
      <c r="N40" s="35">
        <f t="shared" si="1"/>
        <v>15364.539999999997</v>
      </c>
      <c r="O40" s="104"/>
      <c r="P40" s="61"/>
      <c r="Q40" s="34"/>
      <c r="R40" s="34"/>
      <c r="S40" s="34"/>
      <c r="T40" s="34"/>
      <c r="U40"/>
      <c r="V40" s="34"/>
      <c r="W40"/>
      <c r="X40" s="34"/>
      <c r="Y40" s="34"/>
      <c r="Z40" s="34"/>
      <c r="AA40" s="35"/>
      <c r="AB40" s="34"/>
      <c r="AC40" s="34"/>
      <c r="AD40" s="34"/>
      <c r="AE40" s="34"/>
      <c r="AF40" s="34"/>
      <c r="AG40" s="34"/>
      <c r="AH40" s="34"/>
      <c r="AI40" s="61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61">
        <v>10.62</v>
      </c>
      <c r="AV40" s="35"/>
      <c r="AW40" s="61">
        <f t="shared" si="5"/>
        <v>10.62</v>
      </c>
      <c r="AX40" s="61">
        <f t="shared" si="3"/>
        <v>10.62</v>
      </c>
      <c r="AY40" s="61">
        <f t="shared" si="4"/>
        <v>0</v>
      </c>
    </row>
    <row r="41" spans="1:51" x14ac:dyDescent="0.25">
      <c r="A41" s="31">
        <v>33</v>
      </c>
      <c r="B41" s="137" t="s">
        <v>143</v>
      </c>
      <c r="D41" s="121" t="s">
        <v>168</v>
      </c>
      <c r="F41" s="33"/>
      <c r="G41" s="34"/>
      <c r="H41" s="35">
        <f t="shared" si="0"/>
        <v>0.02</v>
      </c>
      <c r="I41" s="34"/>
      <c r="J41" s="34"/>
      <c r="K41" s="35"/>
      <c r="L41" s="61"/>
      <c r="M41" s="61">
        <v>10.62</v>
      </c>
      <c r="N41" s="35">
        <f t="shared" si="1"/>
        <v>15353.919999999996</v>
      </c>
      <c r="O41" s="104"/>
      <c r="P41" s="61"/>
      <c r="Q41" s="34"/>
      <c r="R41" s="34"/>
      <c r="S41" s="34"/>
      <c r="T41" s="34"/>
      <c r="U41"/>
      <c r="V41" s="34"/>
      <c r="W41"/>
      <c r="X41" s="34"/>
      <c r="Y41" s="34"/>
      <c r="Z41" s="34"/>
      <c r="AA41" s="35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61">
        <v>10.62</v>
      </c>
      <c r="AV41" s="35"/>
      <c r="AW41" s="61">
        <f t="shared" si="5"/>
        <v>10.62</v>
      </c>
      <c r="AX41" s="61">
        <f t="shared" si="3"/>
        <v>10.62</v>
      </c>
      <c r="AY41" s="61">
        <f t="shared" si="4"/>
        <v>0</v>
      </c>
    </row>
    <row r="42" spans="1:51" x14ac:dyDescent="0.25">
      <c r="A42" s="31">
        <v>34</v>
      </c>
      <c r="B42" s="137" t="s">
        <v>143</v>
      </c>
      <c r="D42" s="121" t="s">
        <v>169</v>
      </c>
      <c r="F42" s="33"/>
      <c r="G42" s="34"/>
      <c r="H42" s="35">
        <f t="shared" si="0"/>
        <v>0.02</v>
      </c>
      <c r="I42" s="34"/>
      <c r="J42" s="34"/>
      <c r="K42" s="35"/>
      <c r="L42" s="61"/>
      <c r="M42" s="61">
        <v>8.82</v>
      </c>
      <c r="N42" s="35">
        <f t="shared" si="1"/>
        <v>15345.099999999997</v>
      </c>
      <c r="O42" s="104"/>
      <c r="P42" s="61"/>
      <c r="Q42" s="34"/>
      <c r="R42" s="34"/>
      <c r="S42" s="34"/>
      <c r="T42" s="34"/>
      <c r="U42"/>
      <c r="V42" s="34"/>
      <c r="W42"/>
      <c r="X42" s="34"/>
      <c r="Y42" s="34"/>
      <c r="Z42" s="34"/>
      <c r="AA42" s="35"/>
      <c r="AB42" s="34"/>
      <c r="AC42" s="34"/>
      <c r="AD42" s="34"/>
      <c r="AE42" s="34"/>
      <c r="AF42" s="34"/>
      <c r="AG42" s="34"/>
      <c r="AH42" s="34"/>
      <c r="AI42" s="61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61">
        <v>8.82</v>
      </c>
      <c r="AV42" s="35"/>
      <c r="AW42" s="61">
        <f t="shared" si="5"/>
        <v>8.82</v>
      </c>
      <c r="AX42" s="61">
        <f t="shared" si="3"/>
        <v>8.82</v>
      </c>
      <c r="AY42" s="61">
        <f t="shared" si="4"/>
        <v>0</v>
      </c>
    </row>
    <row r="43" spans="1:51" x14ac:dyDescent="0.25">
      <c r="A43" s="31">
        <v>35</v>
      </c>
      <c r="B43" s="137" t="s">
        <v>143</v>
      </c>
      <c r="D43" s="121" t="s">
        <v>170</v>
      </c>
      <c r="F43" s="33"/>
      <c r="G43" s="34"/>
      <c r="H43" s="35">
        <f t="shared" si="0"/>
        <v>0.02</v>
      </c>
      <c r="I43" s="34"/>
      <c r="J43" s="34"/>
      <c r="K43" s="35"/>
      <c r="L43" s="61"/>
      <c r="M43" s="61">
        <v>8.82</v>
      </c>
      <c r="N43" s="35">
        <f t="shared" si="1"/>
        <v>15336.279999999997</v>
      </c>
      <c r="O43" s="104"/>
      <c r="P43" s="61"/>
      <c r="Q43" s="34"/>
      <c r="R43" s="34"/>
      <c r="S43" s="34"/>
      <c r="T43" s="34"/>
      <c r="U43"/>
      <c r="V43" s="34"/>
      <c r="W43"/>
      <c r="X43" s="34"/>
      <c r="Y43" s="34"/>
      <c r="Z43" s="34"/>
      <c r="AA43" s="35"/>
      <c r="AB43" s="34"/>
      <c r="AC43" s="34"/>
      <c r="AD43" s="34"/>
      <c r="AE43" s="34"/>
      <c r="AF43" s="34"/>
      <c r="AG43" s="34"/>
      <c r="AH43" s="34"/>
      <c r="AI43" s="61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61">
        <v>8.82</v>
      </c>
      <c r="AV43" s="35"/>
      <c r="AW43" s="61">
        <f t="shared" si="5"/>
        <v>8.82</v>
      </c>
      <c r="AX43" s="61">
        <f t="shared" si="3"/>
        <v>8.82</v>
      </c>
      <c r="AY43" s="61">
        <f t="shared" si="4"/>
        <v>0</v>
      </c>
    </row>
    <row r="44" spans="1:51" x14ac:dyDescent="0.25">
      <c r="A44" s="31">
        <v>36</v>
      </c>
      <c r="B44" s="137" t="s">
        <v>143</v>
      </c>
      <c r="D44" s="121" t="s">
        <v>171</v>
      </c>
      <c r="F44" s="33"/>
      <c r="G44" s="34"/>
      <c r="H44" s="35">
        <f t="shared" si="0"/>
        <v>0.02</v>
      </c>
      <c r="I44" s="34"/>
      <c r="J44" s="34"/>
      <c r="K44" s="35"/>
      <c r="L44" s="61"/>
      <c r="M44" s="61">
        <v>5.94</v>
      </c>
      <c r="N44" s="35">
        <f t="shared" si="1"/>
        <v>15330.339999999997</v>
      </c>
      <c r="O44" s="104"/>
      <c r="P44" s="61"/>
      <c r="Q44" s="34"/>
      <c r="R44" s="34"/>
      <c r="S44" s="34"/>
      <c r="T44" s="34"/>
      <c r="U44"/>
      <c r="V44" s="34"/>
      <c r="W44"/>
      <c r="X44" s="34"/>
      <c r="Y44" s="34"/>
      <c r="Z44" s="34"/>
      <c r="AA44" s="35"/>
      <c r="AB44" s="34"/>
      <c r="AC44" s="34"/>
      <c r="AD44" s="34"/>
      <c r="AE44" s="34"/>
      <c r="AF44" s="34"/>
      <c r="AG44" s="34"/>
      <c r="AH44" s="34"/>
      <c r="AI44" s="61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61">
        <v>5.94</v>
      </c>
      <c r="AV44" s="35"/>
      <c r="AW44" s="61">
        <f t="shared" si="5"/>
        <v>5.94</v>
      </c>
      <c r="AX44" s="61">
        <f t="shared" si="3"/>
        <v>5.94</v>
      </c>
      <c r="AY44" s="61">
        <f t="shared" si="4"/>
        <v>0</v>
      </c>
    </row>
    <row r="45" spans="1:51" x14ac:dyDescent="0.25">
      <c r="A45" s="31">
        <v>37</v>
      </c>
      <c r="B45" s="137" t="s">
        <v>143</v>
      </c>
      <c r="D45" s="121" t="s">
        <v>172</v>
      </c>
      <c r="F45" s="33"/>
      <c r="G45" s="34"/>
      <c r="H45" s="35">
        <f t="shared" si="0"/>
        <v>0.02</v>
      </c>
      <c r="I45" s="34"/>
      <c r="J45" s="34"/>
      <c r="K45" s="35"/>
      <c r="L45" s="34"/>
      <c r="M45" s="61">
        <v>2.16</v>
      </c>
      <c r="N45" s="35">
        <f t="shared" si="1"/>
        <v>15328.179999999997</v>
      </c>
      <c r="O45" s="104"/>
      <c r="P45" s="34"/>
      <c r="Q45" s="34"/>
      <c r="R45" s="34"/>
      <c r="S45" s="34"/>
      <c r="T45" s="34"/>
      <c r="U45"/>
      <c r="V45" s="34"/>
      <c r="W45"/>
      <c r="X45" s="34"/>
      <c r="Y45" s="34"/>
      <c r="Z45" s="34"/>
      <c r="AA45" s="35"/>
      <c r="AB45" s="34"/>
      <c r="AC45" s="34"/>
      <c r="AD45" s="34"/>
      <c r="AE45" s="34"/>
      <c r="AF45" s="34"/>
      <c r="AG45" s="34"/>
      <c r="AH45" s="34"/>
      <c r="AI45" s="61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61">
        <v>2.16</v>
      </c>
      <c r="AV45" s="35"/>
      <c r="AW45" s="61">
        <f t="shared" si="2"/>
        <v>2.16</v>
      </c>
      <c r="AX45" s="61">
        <f t="shared" si="3"/>
        <v>2.16</v>
      </c>
      <c r="AY45" s="61">
        <f t="shared" si="4"/>
        <v>0</v>
      </c>
    </row>
    <row r="46" spans="1:51" x14ac:dyDescent="0.25">
      <c r="A46" s="31">
        <v>38</v>
      </c>
      <c r="B46" s="137" t="s">
        <v>143</v>
      </c>
      <c r="D46" s="121" t="s">
        <v>172</v>
      </c>
      <c r="F46" s="33"/>
      <c r="G46" s="34"/>
      <c r="H46" s="35">
        <f t="shared" si="0"/>
        <v>0.02</v>
      </c>
      <c r="I46" s="34"/>
      <c r="J46" s="34"/>
      <c r="K46" s="35"/>
      <c r="L46" s="34"/>
      <c r="M46" s="61">
        <v>3.96</v>
      </c>
      <c r="N46" s="35">
        <f t="shared" si="1"/>
        <v>15324.219999999998</v>
      </c>
      <c r="O46" s="104"/>
      <c r="P46" s="34"/>
      <c r="Q46" s="34"/>
      <c r="R46" s="34"/>
      <c r="S46" s="34"/>
      <c r="T46" s="34"/>
      <c r="U46"/>
      <c r="V46" s="34"/>
      <c r="W46"/>
      <c r="X46" s="34"/>
      <c r="Y46" s="34"/>
      <c r="Z46" s="34"/>
      <c r="AA46" s="35"/>
      <c r="AB46" s="34"/>
      <c r="AC46" s="34"/>
      <c r="AD46" s="34"/>
      <c r="AE46" s="34"/>
      <c r="AF46" s="34"/>
      <c r="AG46" s="34"/>
      <c r="AH46" s="34"/>
      <c r="AI46" s="61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61">
        <v>3.96</v>
      </c>
      <c r="AV46" s="35"/>
      <c r="AW46" s="61">
        <f t="shared" si="2"/>
        <v>3.96</v>
      </c>
      <c r="AX46" s="61">
        <f t="shared" si="3"/>
        <v>3.96</v>
      </c>
      <c r="AY46" s="61">
        <f t="shared" si="4"/>
        <v>0</v>
      </c>
    </row>
    <row r="47" spans="1:51" x14ac:dyDescent="0.25">
      <c r="A47" s="31">
        <v>39</v>
      </c>
      <c r="B47" s="137" t="s">
        <v>143</v>
      </c>
      <c r="D47" s="121" t="s">
        <v>173</v>
      </c>
      <c r="F47" s="33"/>
      <c r="G47" s="34"/>
      <c r="H47" s="35">
        <f t="shared" si="0"/>
        <v>0.02</v>
      </c>
      <c r="I47" s="34"/>
      <c r="J47" s="34"/>
      <c r="K47" s="35"/>
      <c r="L47" s="34"/>
      <c r="M47" s="61">
        <v>6.3</v>
      </c>
      <c r="N47" s="35">
        <f t="shared" si="1"/>
        <v>15317.919999999998</v>
      </c>
      <c r="O47" s="104"/>
      <c r="P47" s="34"/>
      <c r="Q47" s="34"/>
      <c r="R47" s="34"/>
      <c r="S47" s="34"/>
      <c r="T47" s="34"/>
      <c r="U47"/>
      <c r="V47" s="34"/>
      <c r="W47"/>
      <c r="X47" s="34"/>
      <c r="Y47" s="34"/>
      <c r="Z47" s="34"/>
      <c r="AA47" s="35"/>
      <c r="AB47" s="34"/>
      <c r="AC47" s="34"/>
      <c r="AD47" s="34"/>
      <c r="AE47" s="34"/>
      <c r="AF47" s="34"/>
      <c r="AG47" s="34"/>
      <c r="AH47" s="34"/>
      <c r="AI47" s="61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61">
        <v>6.3</v>
      </c>
      <c r="AV47" s="35"/>
      <c r="AW47" s="61">
        <f t="shared" si="2"/>
        <v>6.3</v>
      </c>
      <c r="AX47" s="61">
        <f t="shared" si="3"/>
        <v>6.3</v>
      </c>
      <c r="AY47" s="61">
        <f t="shared" si="4"/>
        <v>0</v>
      </c>
    </row>
    <row r="48" spans="1:51" x14ac:dyDescent="0.25">
      <c r="A48" s="31">
        <v>40</v>
      </c>
      <c r="B48" s="137" t="s">
        <v>143</v>
      </c>
      <c r="D48" s="121" t="s">
        <v>174</v>
      </c>
      <c r="F48" s="33"/>
      <c r="G48" s="34"/>
      <c r="H48" s="35">
        <f t="shared" si="0"/>
        <v>0.02</v>
      </c>
      <c r="I48" s="34"/>
      <c r="J48" s="34"/>
      <c r="K48" s="35"/>
      <c r="L48" s="34"/>
      <c r="M48" s="61">
        <v>6.3</v>
      </c>
      <c r="N48" s="35">
        <f t="shared" si="1"/>
        <v>15311.619999999999</v>
      </c>
      <c r="O48" s="104"/>
      <c r="P48" s="34"/>
      <c r="Q48" s="34"/>
      <c r="R48" s="34"/>
      <c r="S48" s="34"/>
      <c r="T48" s="34"/>
      <c r="U48"/>
      <c r="V48" s="34"/>
      <c r="W48"/>
      <c r="X48" s="34"/>
      <c r="Y48" s="34"/>
      <c r="Z48" s="34"/>
      <c r="AA48" s="35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61">
        <v>6.3</v>
      </c>
      <c r="AV48" s="35"/>
      <c r="AW48" s="61">
        <f t="shared" si="2"/>
        <v>6.3</v>
      </c>
      <c r="AX48" s="61">
        <f t="shared" si="3"/>
        <v>6.3</v>
      </c>
      <c r="AY48" s="61">
        <f t="shared" si="4"/>
        <v>0</v>
      </c>
    </row>
    <row r="49" spans="1:51" x14ac:dyDescent="0.25">
      <c r="A49" s="31">
        <v>41</v>
      </c>
      <c r="B49" s="137" t="s">
        <v>143</v>
      </c>
      <c r="D49" s="121" t="s">
        <v>175</v>
      </c>
      <c r="F49" s="33"/>
      <c r="G49" s="34"/>
      <c r="H49" s="35">
        <f t="shared" si="0"/>
        <v>0.02</v>
      </c>
      <c r="I49" s="34"/>
      <c r="J49" s="34"/>
      <c r="K49" s="35"/>
      <c r="L49" s="34"/>
      <c r="M49" s="61">
        <v>11.16</v>
      </c>
      <c r="N49" s="35">
        <f t="shared" si="1"/>
        <v>15300.46</v>
      </c>
      <c r="O49" s="104"/>
      <c r="P49" s="34"/>
      <c r="Q49" s="34"/>
      <c r="R49" s="34"/>
      <c r="S49" s="34"/>
      <c r="T49" s="34"/>
      <c r="U49"/>
      <c r="V49" s="34"/>
      <c r="W49"/>
      <c r="X49" s="34"/>
      <c r="Y49" s="34"/>
      <c r="Z49" s="34"/>
      <c r="AA49" s="35"/>
      <c r="AB49" s="34"/>
      <c r="AC49" s="34"/>
      <c r="AD49" s="34"/>
      <c r="AE49" s="34"/>
      <c r="AF49" s="34"/>
      <c r="AG49" s="34"/>
      <c r="AH49" s="34"/>
      <c r="AI49" s="61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61">
        <v>11.16</v>
      </c>
      <c r="AV49" s="35"/>
      <c r="AW49" s="61">
        <f t="shared" si="2"/>
        <v>11.16</v>
      </c>
      <c r="AX49" s="61">
        <f t="shared" si="3"/>
        <v>11.16</v>
      </c>
      <c r="AY49" s="61">
        <f t="shared" si="4"/>
        <v>0</v>
      </c>
    </row>
    <row r="50" spans="1:51" x14ac:dyDescent="0.25">
      <c r="A50" s="31">
        <v>42</v>
      </c>
      <c r="B50" s="137" t="s">
        <v>143</v>
      </c>
      <c r="D50" s="121" t="s">
        <v>176</v>
      </c>
      <c r="F50" s="33"/>
      <c r="G50" s="34"/>
      <c r="H50" s="35">
        <f t="shared" si="0"/>
        <v>0.02</v>
      </c>
      <c r="I50" s="34"/>
      <c r="J50" s="34"/>
      <c r="K50" s="35"/>
      <c r="L50" s="34"/>
      <c r="M50" s="61">
        <v>14.4</v>
      </c>
      <c r="N50" s="35">
        <f t="shared" si="1"/>
        <v>15286.06</v>
      </c>
      <c r="O50" s="104"/>
      <c r="P50" s="34"/>
      <c r="Q50" s="34"/>
      <c r="R50" s="34"/>
      <c r="S50" s="34"/>
      <c r="T50" s="34"/>
      <c r="U50"/>
      <c r="V50" s="34"/>
      <c r="W50"/>
      <c r="X50" s="34"/>
      <c r="Y50" s="34"/>
      <c r="Z50" s="34"/>
      <c r="AA50" s="35"/>
      <c r="AB50" s="34"/>
      <c r="AC50" s="34"/>
      <c r="AD50" s="34"/>
      <c r="AE50" s="34"/>
      <c r="AF50" s="34"/>
      <c r="AG50" s="34"/>
      <c r="AH50" s="34"/>
      <c r="AI50" s="61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61">
        <v>14.4</v>
      </c>
      <c r="AV50" s="35"/>
      <c r="AW50" s="61">
        <f t="shared" si="2"/>
        <v>14.4</v>
      </c>
      <c r="AX50" s="61">
        <f t="shared" si="3"/>
        <v>14.4</v>
      </c>
      <c r="AY50" s="61">
        <f t="shared" si="4"/>
        <v>0</v>
      </c>
    </row>
    <row r="51" spans="1:51" x14ac:dyDescent="0.25">
      <c r="A51" s="31">
        <v>43</v>
      </c>
      <c r="B51" s="137" t="s">
        <v>143</v>
      </c>
      <c r="D51" s="121" t="s">
        <v>177</v>
      </c>
      <c r="F51" s="33"/>
      <c r="G51" s="34"/>
      <c r="H51" s="35">
        <f t="shared" si="0"/>
        <v>0.02</v>
      </c>
      <c r="I51" s="34"/>
      <c r="J51" s="34"/>
      <c r="K51" s="35"/>
      <c r="L51" s="61"/>
      <c r="M51" s="61">
        <v>10.8</v>
      </c>
      <c r="N51" s="35">
        <f t="shared" si="1"/>
        <v>15275.26</v>
      </c>
      <c r="O51" s="104"/>
      <c r="P51" s="61"/>
      <c r="Q51" s="34"/>
      <c r="R51" s="34"/>
      <c r="S51" s="34"/>
      <c r="T51" s="34"/>
      <c r="U51"/>
      <c r="V51" s="34"/>
      <c r="W51"/>
      <c r="X51" s="34"/>
      <c r="Y51" s="34"/>
      <c r="Z51" s="34"/>
      <c r="AA51" s="35"/>
      <c r="AB51" s="34"/>
      <c r="AC51" s="34"/>
      <c r="AD51" s="34"/>
      <c r="AE51" s="34"/>
      <c r="AF51" s="34"/>
      <c r="AG51" s="34"/>
      <c r="AH51" s="34"/>
      <c r="AI51" s="61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61">
        <v>10.8</v>
      </c>
      <c r="AV51" s="35"/>
      <c r="AW51" s="61">
        <f t="shared" si="2"/>
        <v>10.8</v>
      </c>
      <c r="AX51" s="61">
        <f t="shared" si="3"/>
        <v>10.8</v>
      </c>
      <c r="AY51" s="61">
        <f t="shared" si="4"/>
        <v>0</v>
      </c>
    </row>
    <row r="52" spans="1:51" x14ac:dyDescent="0.25">
      <c r="A52" s="31">
        <v>44</v>
      </c>
      <c r="B52" s="137" t="s">
        <v>143</v>
      </c>
      <c r="D52" s="121" t="s">
        <v>178</v>
      </c>
      <c r="F52" s="33"/>
      <c r="G52" s="34"/>
      <c r="H52" s="35">
        <f t="shared" si="0"/>
        <v>0.02</v>
      </c>
      <c r="I52" s="34"/>
      <c r="J52" s="34"/>
      <c r="K52" s="35"/>
      <c r="L52" s="61"/>
      <c r="M52" s="61">
        <v>5.4</v>
      </c>
      <c r="N52" s="35">
        <f t="shared" si="1"/>
        <v>15269.86</v>
      </c>
      <c r="O52" s="104"/>
      <c r="P52" s="61"/>
      <c r="Q52" s="34"/>
      <c r="R52" s="34"/>
      <c r="S52" s="34"/>
      <c r="T52" s="34"/>
      <c r="U52"/>
      <c r="V52" s="34"/>
      <c r="W52"/>
      <c r="X52" s="34"/>
      <c r="Y52" s="34"/>
      <c r="Z52" s="34"/>
      <c r="AA52" s="35"/>
      <c r="AB52" s="34"/>
      <c r="AC52" s="34"/>
      <c r="AD52" s="34"/>
      <c r="AE52" s="34"/>
      <c r="AF52" s="34"/>
      <c r="AG52" s="34"/>
      <c r="AH52" s="34"/>
      <c r="AI52" s="61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61">
        <v>5.4</v>
      </c>
      <c r="AV52" s="35"/>
      <c r="AW52" s="61">
        <f t="shared" si="2"/>
        <v>5.4</v>
      </c>
      <c r="AX52" s="61">
        <f t="shared" si="3"/>
        <v>5.4</v>
      </c>
      <c r="AY52" s="61">
        <f t="shared" si="4"/>
        <v>0</v>
      </c>
    </row>
    <row r="53" spans="1:51" x14ac:dyDescent="0.25">
      <c r="A53" s="31">
        <v>45</v>
      </c>
      <c r="B53" s="137" t="s">
        <v>143</v>
      </c>
      <c r="D53" s="121" t="s">
        <v>179</v>
      </c>
      <c r="F53" s="33"/>
      <c r="G53" s="34"/>
      <c r="H53" s="35">
        <f t="shared" si="0"/>
        <v>0.02</v>
      </c>
      <c r="I53" s="34"/>
      <c r="J53" s="34"/>
      <c r="K53" s="35"/>
      <c r="L53" s="61"/>
      <c r="M53" s="61">
        <v>5.4</v>
      </c>
      <c r="N53" s="35">
        <f t="shared" si="1"/>
        <v>15264.460000000001</v>
      </c>
      <c r="O53" s="104"/>
      <c r="P53" s="61"/>
      <c r="Q53" s="34"/>
      <c r="R53" s="34"/>
      <c r="S53" s="34"/>
      <c r="T53" s="34"/>
      <c r="U53"/>
      <c r="V53" s="34"/>
      <c r="W53"/>
      <c r="X53" s="34"/>
      <c r="Y53" s="34"/>
      <c r="Z53" s="34"/>
      <c r="AA53" s="35"/>
      <c r="AB53" s="34"/>
      <c r="AC53" s="34"/>
      <c r="AD53" s="34"/>
      <c r="AE53" s="34"/>
      <c r="AF53" s="34"/>
      <c r="AG53" s="34"/>
      <c r="AH53" s="34"/>
      <c r="AI53" s="61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61">
        <v>5.4</v>
      </c>
      <c r="AV53" s="35"/>
      <c r="AW53" s="61">
        <f t="shared" si="2"/>
        <v>5.4</v>
      </c>
      <c r="AX53" s="61">
        <f t="shared" si="3"/>
        <v>5.4</v>
      </c>
      <c r="AY53" s="61">
        <f t="shared" si="4"/>
        <v>0</v>
      </c>
    </row>
    <row r="54" spans="1:51" x14ac:dyDescent="0.25">
      <c r="A54" s="31">
        <v>46</v>
      </c>
      <c r="B54" s="82" t="s">
        <v>143</v>
      </c>
      <c r="D54" s="1" t="s">
        <v>180</v>
      </c>
      <c r="F54" s="33"/>
      <c r="G54" s="34"/>
      <c r="H54" s="35">
        <f t="shared" si="0"/>
        <v>0.02</v>
      </c>
      <c r="I54" s="34"/>
      <c r="J54" s="34"/>
      <c r="K54" s="35"/>
      <c r="L54" s="61">
        <v>10</v>
      </c>
      <c r="M54" s="61"/>
      <c r="N54" s="35">
        <f t="shared" si="1"/>
        <v>15274.460000000001</v>
      </c>
      <c r="O54" s="104"/>
      <c r="P54" s="61"/>
      <c r="Q54" s="34"/>
      <c r="R54" s="34"/>
      <c r="S54" s="61">
        <v>10</v>
      </c>
      <c r="T54" s="34"/>
      <c r="U54"/>
      <c r="V54" s="34"/>
      <c r="W54"/>
      <c r="X54" s="34"/>
      <c r="Y54" s="34"/>
      <c r="Z54" s="34"/>
      <c r="AA54" s="35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5"/>
      <c r="AW54" s="61">
        <f t="shared" si="2"/>
        <v>10</v>
      </c>
      <c r="AX54" s="61">
        <f t="shared" si="3"/>
        <v>10</v>
      </c>
      <c r="AY54" s="61">
        <f t="shared" si="4"/>
        <v>0</v>
      </c>
    </row>
    <row r="55" spans="1:51" x14ac:dyDescent="0.25">
      <c r="A55" s="31">
        <v>47</v>
      </c>
      <c r="B55" s="82" t="s">
        <v>182</v>
      </c>
      <c r="D55" s="121" t="s">
        <v>181</v>
      </c>
      <c r="F55" s="33"/>
      <c r="G55" s="34"/>
      <c r="H55" s="35">
        <f t="shared" si="0"/>
        <v>0.02</v>
      </c>
      <c r="I55" s="34"/>
      <c r="J55" s="34"/>
      <c r="K55" s="35"/>
      <c r="L55" s="61">
        <v>10</v>
      </c>
      <c r="M55" s="61"/>
      <c r="N55" s="35">
        <f t="shared" si="1"/>
        <v>15284.460000000001</v>
      </c>
      <c r="O55" s="104"/>
      <c r="P55" s="61"/>
      <c r="Q55" s="34"/>
      <c r="R55" s="34"/>
      <c r="S55" s="61">
        <v>10</v>
      </c>
      <c r="T55" s="34"/>
      <c r="U55"/>
      <c r="V55" s="34"/>
      <c r="W55"/>
      <c r="X55" s="34"/>
      <c r="Y55" s="34"/>
      <c r="Z55" s="34"/>
      <c r="AA55" s="35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5"/>
      <c r="AW55" s="61">
        <f t="shared" si="2"/>
        <v>10</v>
      </c>
      <c r="AX55" s="61">
        <f t="shared" si="3"/>
        <v>10</v>
      </c>
      <c r="AY55" s="61">
        <f t="shared" si="4"/>
        <v>0</v>
      </c>
    </row>
    <row r="56" spans="1:51" x14ac:dyDescent="0.25">
      <c r="A56" s="31">
        <v>48</v>
      </c>
      <c r="B56" s="82" t="s">
        <v>182</v>
      </c>
      <c r="D56" s="121" t="s">
        <v>183</v>
      </c>
      <c r="F56" s="33"/>
      <c r="G56" s="34"/>
      <c r="H56" s="35">
        <f t="shared" si="0"/>
        <v>0.02</v>
      </c>
      <c r="I56" s="34"/>
      <c r="J56" s="34"/>
      <c r="K56" s="35"/>
      <c r="L56" s="61">
        <v>10</v>
      </c>
      <c r="M56" s="61"/>
      <c r="N56" s="35">
        <f t="shared" si="1"/>
        <v>15294.460000000001</v>
      </c>
      <c r="O56" s="104"/>
      <c r="P56" s="61"/>
      <c r="Q56" s="34"/>
      <c r="R56" s="34"/>
      <c r="S56" s="61">
        <v>10</v>
      </c>
      <c r="T56" s="34"/>
      <c r="U56"/>
      <c r="V56" s="34"/>
      <c r="W56"/>
      <c r="X56" s="34"/>
      <c r="Y56" s="34"/>
      <c r="Z56" s="34"/>
      <c r="AA56" s="35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5"/>
      <c r="AW56" s="61">
        <f t="shared" si="2"/>
        <v>10</v>
      </c>
      <c r="AX56" s="61">
        <f t="shared" si="3"/>
        <v>10</v>
      </c>
      <c r="AY56" s="61">
        <f t="shared" si="4"/>
        <v>0</v>
      </c>
    </row>
    <row r="57" spans="1:51" x14ac:dyDescent="0.25">
      <c r="A57" s="31">
        <v>49</v>
      </c>
      <c r="B57" s="82" t="s">
        <v>182</v>
      </c>
      <c r="D57" s="121" t="s">
        <v>184</v>
      </c>
      <c r="F57" s="33"/>
      <c r="G57" s="34"/>
      <c r="H57" s="35">
        <f t="shared" si="0"/>
        <v>0.02</v>
      </c>
      <c r="I57" s="34"/>
      <c r="J57" s="34"/>
      <c r="K57" s="35"/>
      <c r="L57" s="61">
        <v>10</v>
      </c>
      <c r="M57" s="61"/>
      <c r="N57" s="35">
        <f t="shared" si="1"/>
        <v>15304.460000000001</v>
      </c>
      <c r="O57" s="104"/>
      <c r="P57" s="61"/>
      <c r="Q57" s="34"/>
      <c r="R57" s="34"/>
      <c r="S57" s="61">
        <v>10</v>
      </c>
      <c r="T57" s="34"/>
      <c r="U57"/>
      <c r="V57" s="34"/>
      <c r="W57"/>
      <c r="X57" s="34"/>
      <c r="Y57" s="34"/>
      <c r="Z57" s="34"/>
      <c r="AA57" s="35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5"/>
      <c r="AW57" s="61">
        <f t="shared" si="2"/>
        <v>10</v>
      </c>
      <c r="AX57" s="61">
        <f t="shared" si="3"/>
        <v>10</v>
      </c>
      <c r="AY57" s="61">
        <f t="shared" si="4"/>
        <v>0</v>
      </c>
    </row>
    <row r="58" spans="1:51" x14ac:dyDescent="0.25">
      <c r="A58" s="31">
        <v>50</v>
      </c>
      <c r="B58" s="82" t="s">
        <v>185</v>
      </c>
      <c r="D58" s="121" t="s">
        <v>190</v>
      </c>
      <c r="F58" s="33"/>
      <c r="G58" s="34"/>
      <c r="H58" s="35">
        <f t="shared" si="0"/>
        <v>0.02</v>
      </c>
      <c r="I58" s="34"/>
      <c r="J58" s="34"/>
      <c r="K58" s="35"/>
      <c r="L58" s="61">
        <v>10</v>
      </c>
      <c r="M58" s="61"/>
      <c r="N58" s="35">
        <f t="shared" si="1"/>
        <v>15314.460000000001</v>
      </c>
      <c r="O58" s="104"/>
      <c r="P58" s="61"/>
      <c r="Q58" s="34"/>
      <c r="R58" s="34"/>
      <c r="S58" s="61">
        <v>10</v>
      </c>
      <c r="T58" s="34"/>
      <c r="U58"/>
      <c r="V58" s="34"/>
      <c r="W58"/>
      <c r="X58" s="34"/>
      <c r="Y58" s="34"/>
      <c r="Z58" s="34"/>
      <c r="AA58" s="35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5"/>
      <c r="AW58" s="61">
        <f t="shared" si="2"/>
        <v>10</v>
      </c>
      <c r="AX58" s="61">
        <f t="shared" si="3"/>
        <v>10</v>
      </c>
      <c r="AY58" s="61">
        <f t="shared" si="4"/>
        <v>0</v>
      </c>
    </row>
    <row r="59" spans="1:51" x14ac:dyDescent="0.25">
      <c r="A59" s="31">
        <v>51</v>
      </c>
      <c r="B59" s="82" t="s">
        <v>186</v>
      </c>
      <c r="D59" s="1" t="s">
        <v>191</v>
      </c>
      <c r="F59" s="33"/>
      <c r="G59" s="34"/>
      <c r="H59" s="35">
        <f t="shared" si="0"/>
        <v>0.02</v>
      </c>
      <c r="I59" s="34"/>
      <c r="J59" s="34"/>
      <c r="K59" s="35"/>
      <c r="L59" s="61">
        <v>10</v>
      </c>
      <c r="M59" s="61"/>
      <c r="N59" s="35">
        <f t="shared" si="1"/>
        <v>15324.460000000001</v>
      </c>
      <c r="O59" s="104"/>
      <c r="P59" s="61"/>
      <c r="Q59" s="34"/>
      <c r="R59" s="34"/>
      <c r="S59" s="61">
        <v>10</v>
      </c>
      <c r="T59" s="34"/>
      <c r="U59"/>
      <c r="V59" s="34"/>
      <c r="W59"/>
      <c r="X59" s="34"/>
      <c r="Y59" s="34"/>
      <c r="Z59" s="34"/>
      <c r="AA59" s="35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5"/>
      <c r="AW59" s="61">
        <f t="shared" si="2"/>
        <v>10</v>
      </c>
      <c r="AX59" s="61">
        <f t="shared" si="3"/>
        <v>10</v>
      </c>
      <c r="AY59" s="61">
        <f t="shared" si="4"/>
        <v>0</v>
      </c>
    </row>
    <row r="60" spans="1:51" x14ac:dyDescent="0.25">
      <c r="A60" s="31">
        <v>52</v>
      </c>
      <c r="B60" s="82" t="s">
        <v>187</v>
      </c>
      <c r="D60" s="121" t="s">
        <v>192</v>
      </c>
      <c r="F60" s="33"/>
      <c r="G60" s="34"/>
      <c r="H60" s="35">
        <f t="shared" si="0"/>
        <v>0.02</v>
      </c>
      <c r="I60" s="34"/>
      <c r="J60" s="34"/>
      <c r="K60" s="35"/>
      <c r="L60" s="61">
        <v>10</v>
      </c>
      <c r="M60" s="61"/>
      <c r="N60" s="35">
        <f t="shared" si="1"/>
        <v>15334.460000000001</v>
      </c>
      <c r="O60" s="104"/>
      <c r="P60" s="61"/>
      <c r="Q60" s="34"/>
      <c r="R60" s="34"/>
      <c r="S60" s="61">
        <v>10</v>
      </c>
      <c r="T60" s="34"/>
      <c r="U60"/>
      <c r="V60" s="34"/>
      <c r="W60"/>
      <c r="X60" s="34"/>
      <c r="Y60" s="34"/>
      <c r="Z60" s="34"/>
      <c r="AA60" s="35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5"/>
      <c r="AW60" s="61">
        <f t="shared" si="2"/>
        <v>10</v>
      </c>
      <c r="AX60" s="61">
        <f t="shared" si="3"/>
        <v>10</v>
      </c>
      <c r="AY60" s="61">
        <f t="shared" si="4"/>
        <v>0</v>
      </c>
    </row>
    <row r="61" spans="1:51" x14ac:dyDescent="0.25">
      <c r="A61" s="31">
        <v>53</v>
      </c>
      <c r="B61" s="82" t="s">
        <v>188</v>
      </c>
      <c r="D61" s="121" t="s">
        <v>193</v>
      </c>
      <c r="F61" s="33"/>
      <c r="G61" s="34"/>
      <c r="H61" s="35">
        <f t="shared" si="0"/>
        <v>0.02</v>
      </c>
      <c r="I61" s="34"/>
      <c r="J61" s="34"/>
      <c r="K61" s="35"/>
      <c r="L61" s="61">
        <v>15</v>
      </c>
      <c r="M61" s="61"/>
      <c r="N61" s="35">
        <f t="shared" si="1"/>
        <v>15349.460000000001</v>
      </c>
      <c r="O61" s="104"/>
      <c r="P61" s="61"/>
      <c r="Q61" s="34"/>
      <c r="R61" s="34"/>
      <c r="S61" s="34"/>
      <c r="T61" s="34"/>
      <c r="U61"/>
      <c r="V61" s="34"/>
      <c r="W61"/>
      <c r="X61" s="61">
        <v>15</v>
      </c>
      <c r="Y61" s="34"/>
      <c r="Z61" s="34"/>
      <c r="AA61" s="35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5"/>
      <c r="AW61" s="61">
        <f t="shared" si="2"/>
        <v>15</v>
      </c>
      <c r="AX61" s="61">
        <f t="shared" si="3"/>
        <v>15</v>
      </c>
      <c r="AY61" s="61">
        <f t="shared" si="4"/>
        <v>0</v>
      </c>
    </row>
    <row r="62" spans="1:51" x14ac:dyDescent="0.25">
      <c r="A62" s="31">
        <v>54</v>
      </c>
      <c r="B62" s="82" t="s">
        <v>189</v>
      </c>
      <c r="D62" s="121" t="s">
        <v>194</v>
      </c>
      <c r="F62" s="33"/>
      <c r="G62" s="34"/>
      <c r="H62" s="35">
        <f t="shared" si="0"/>
        <v>0.02</v>
      </c>
      <c r="I62" s="34"/>
      <c r="J62" s="34"/>
      <c r="K62" s="35"/>
      <c r="L62" s="61">
        <v>35</v>
      </c>
      <c r="M62" s="61"/>
      <c r="N62" s="35">
        <f t="shared" si="1"/>
        <v>15384.460000000001</v>
      </c>
      <c r="O62" s="104"/>
      <c r="P62" s="61"/>
      <c r="Q62" s="34"/>
      <c r="R62" s="34"/>
      <c r="S62" s="34"/>
      <c r="T62" s="34"/>
      <c r="U62"/>
      <c r="V62" s="34"/>
      <c r="W62"/>
      <c r="X62" s="61">
        <v>35</v>
      </c>
      <c r="Y62" s="34"/>
      <c r="Z62" s="34"/>
      <c r="AA62" s="35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5"/>
      <c r="AW62" s="61">
        <f t="shared" si="2"/>
        <v>35</v>
      </c>
      <c r="AX62" s="61">
        <f t="shared" si="3"/>
        <v>35</v>
      </c>
      <c r="AY62" s="61">
        <f t="shared" si="4"/>
        <v>0</v>
      </c>
    </row>
    <row r="63" spans="1:51" x14ac:dyDescent="0.25">
      <c r="A63" s="31">
        <v>55</v>
      </c>
      <c r="B63" s="82" t="s">
        <v>195</v>
      </c>
      <c r="D63" s="121" t="s">
        <v>196</v>
      </c>
      <c r="F63" s="33"/>
      <c r="G63" s="34"/>
      <c r="H63" s="35">
        <f t="shared" si="0"/>
        <v>0.02</v>
      </c>
      <c r="I63" s="34"/>
      <c r="J63" s="34"/>
      <c r="K63" s="35"/>
      <c r="L63" s="61"/>
      <c r="M63" s="61">
        <v>13.32</v>
      </c>
      <c r="N63" s="35">
        <f t="shared" si="1"/>
        <v>15371.140000000001</v>
      </c>
      <c r="O63" s="104"/>
      <c r="P63" s="61"/>
      <c r="Q63" s="34"/>
      <c r="R63" s="34"/>
      <c r="S63" s="34"/>
      <c r="T63" s="34"/>
      <c r="U63"/>
      <c r="V63" s="34"/>
      <c r="W63"/>
      <c r="X63" s="34"/>
      <c r="Y63" s="34"/>
      <c r="Z63" s="34"/>
      <c r="AA63" s="35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61">
        <v>13.32</v>
      </c>
      <c r="AV63" s="35"/>
      <c r="AW63" s="61">
        <f t="shared" si="2"/>
        <v>13.32</v>
      </c>
      <c r="AX63" s="61">
        <f t="shared" si="3"/>
        <v>13.32</v>
      </c>
      <c r="AY63" s="61">
        <f t="shared" si="4"/>
        <v>0</v>
      </c>
    </row>
    <row r="64" spans="1:51" x14ac:dyDescent="0.25">
      <c r="A64" s="31">
        <v>56</v>
      </c>
      <c r="B64" s="82" t="s">
        <v>195</v>
      </c>
      <c r="D64" s="121" t="s">
        <v>197</v>
      </c>
      <c r="F64" s="33"/>
      <c r="G64" s="34"/>
      <c r="H64" s="35">
        <f t="shared" si="0"/>
        <v>0.02</v>
      </c>
      <c r="I64" s="34"/>
      <c r="J64" s="34"/>
      <c r="K64" s="35"/>
      <c r="L64" s="61"/>
      <c r="M64" s="61">
        <v>20.52</v>
      </c>
      <c r="N64" s="35">
        <f t="shared" si="1"/>
        <v>15350.62</v>
      </c>
      <c r="O64" s="104"/>
      <c r="P64" s="61"/>
      <c r="Q64" s="34"/>
      <c r="R64" s="34"/>
      <c r="S64" s="61"/>
      <c r="T64" s="34"/>
      <c r="U64"/>
      <c r="V64" s="34"/>
      <c r="W64"/>
      <c r="X64" s="34"/>
      <c r="Y64" s="34"/>
      <c r="Z64" s="34"/>
      <c r="AA64" s="35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61">
        <v>20.52</v>
      </c>
      <c r="AV64" s="35"/>
      <c r="AW64" s="61">
        <f t="shared" si="2"/>
        <v>20.52</v>
      </c>
      <c r="AX64" s="61">
        <f t="shared" si="3"/>
        <v>20.52</v>
      </c>
      <c r="AY64" s="61">
        <f t="shared" si="4"/>
        <v>0</v>
      </c>
    </row>
    <row r="65" spans="1:51" x14ac:dyDescent="0.25">
      <c r="A65" s="31">
        <v>57</v>
      </c>
      <c r="B65" s="82" t="s">
        <v>195</v>
      </c>
      <c r="D65" s="121" t="s">
        <v>198</v>
      </c>
      <c r="F65" s="33"/>
      <c r="G65" s="34"/>
      <c r="H65" s="35">
        <f t="shared" si="0"/>
        <v>0.02</v>
      </c>
      <c r="I65" s="34"/>
      <c r="J65" s="34"/>
      <c r="K65" s="35"/>
      <c r="L65" s="34"/>
      <c r="M65" s="61">
        <v>14.4</v>
      </c>
      <c r="N65" s="35">
        <f t="shared" si="1"/>
        <v>15336.220000000001</v>
      </c>
      <c r="O65" s="104"/>
      <c r="P65" s="34"/>
      <c r="Q65" s="34"/>
      <c r="R65" s="34"/>
      <c r="S65" s="34"/>
      <c r="T65" s="34"/>
      <c r="U65"/>
      <c r="V65" s="34"/>
      <c r="W65"/>
      <c r="X65" s="34"/>
      <c r="Y65" s="34"/>
      <c r="Z65" s="34"/>
      <c r="AA65" s="35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61">
        <v>14.4</v>
      </c>
      <c r="AV65" s="35"/>
      <c r="AW65" s="61">
        <f t="shared" si="2"/>
        <v>14.4</v>
      </c>
      <c r="AX65" s="61">
        <f t="shared" si="3"/>
        <v>14.4</v>
      </c>
      <c r="AY65" s="112">
        <f t="shared" si="4"/>
        <v>0</v>
      </c>
    </row>
    <row r="66" spans="1:51" x14ac:dyDescent="0.25">
      <c r="A66" s="31">
        <v>58</v>
      </c>
      <c r="B66" s="82" t="s">
        <v>195</v>
      </c>
      <c r="D66" s="121" t="s">
        <v>199</v>
      </c>
      <c r="F66" s="33"/>
      <c r="G66" s="34"/>
      <c r="H66" s="35">
        <f t="shared" si="0"/>
        <v>0.02</v>
      </c>
      <c r="I66" s="34"/>
      <c r="J66" s="34"/>
      <c r="K66" s="35"/>
      <c r="L66" s="34"/>
      <c r="M66" s="61">
        <v>24.84</v>
      </c>
      <c r="N66" s="35">
        <f t="shared" si="1"/>
        <v>15311.380000000001</v>
      </c>
      <c r="O66" s="104"/>
      <c r="P66" s="34"/>
      <c r="Q66" s="34"/>
      <c r="R66" s="34"/>
      <c r="S66" s="34"/>
      <c r="T66" s="34"/>
      <c r="U66"/>
      <c r="V66" s="34"/>
      <c r="W66"/>
      <c r="X66" s="34"/>
      <c r="Y66" s="34"/>
      <c r="Z66" s="34"/>
      <c r="AA66" s="35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61">
        <v>24.84</v>
      </c>
      <c r="AV66" s="35"/>
      <c r="AW66" s="61">
        <f t="shared" si="2"/>
        <v>24.84</v>
      </c>
      <c r="AX66" s="61">
        <f t="shared" si="3"/>
        <v>24.84</v>
      </c>
      <c r="AY66" s="61">
        <f t="shared" si="4"/>
        <v>0</v>
      </c>
    </row>
    <row r="67" spans="1:51" x14ac:dyDescent="0.25">
      <c r="A67" s="31">
        <v>59</v>
      </c>
      <c r="B67" s="82" t="s">
        <v>195</v>
      </c>
      <c r="D67" s="121" t="s">
        <v>200</v>
      </c>
      <c r="F67" s="33"/>
      <c r="G67" s="34"/>
      <c r="H67" s="35">
        <f t="shared" si="0"/>
        <v>0.02</v>
      </c>
      <c r="I67" s="34"/>
      <c r="J67" s="34"/>
      <c r="K67" s="35"/>
      <c r="L67" s="54"/>
      <c r="M67" s="61">
        <v>16.920000000000002</v>
      </c>
      <c r="N67" s="35">
        <f t="shared" si="1"/>
        <v>15294.460000000001</v>
      </c>
      <c r="O67" s="104"/>
      <c r="P67" s="34"/>
      <c r="Q67" s="34"/>
      <c r="R67" s="34"/>
      <c r="S67" s="34"/>
      <c r="T67" s="34"/>
      <c r="U67"/>
      <c r="V67" s="34"/>
      <c r="W67"/>
      <c r="X67" s="34"/>
      <c r="Y67" s="34"/>
      <c r="Z67" s="34"/>
      <c r="AA67" s="35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61">
        <v>16.920000000000002</v>
      </c>
      <c r="AV67" s="35"/>
      <c r="AW67" s="61">
        <f t="shared" si="2"/>
        <v>16.920000000000002</v>
      </c>
      <c r="AX67" s="61">
        <f t="shared" si="3"/>
        <v>16.920000000000002</v>
      </c>
      <c r="AY67" s="61">
        <f t="shared" si="4"/>
        <v>0</v>
      </c>
    </row>
    <row r="68" spans="1:51" x14ac:dyDescent="0.25">
      <c r="A68" s="31">
        <v>60</v>
      </c>
      <c r="B68" s="82" t="s">
        <v>195</v>
      </c>
      <c r="D68" s="121" t="s">
        <v>201</v>
      </c>
      <c r="F68" s="33"/>
      <c r="G68" s="34"/>
      <c r="H68" s="35">
        <f t="shared" si="0"/>
        <v>0.02</v>
      </c>
      <c r="I68" s="34"/>
      <c r="J68" s="34"/>
      <c r="K68" s="35"/>
      <c r="L68" s="54"/>
      <c r="M68" s="61">
        <v>15.12</v>
      </c>
      <c r="N68" s="35">
        <f t="shared" si="1"/>
        <v>15279.34</v>
      </c>
      <c r="O68" s="104"/>
      <c r="P68" s="34"/>
      <c r="Q68" s="34"/>
      <c r="R68" s="34"/>
      <c r="S68" s="34"/>
      <c r="T68" s="34"/>
      <c r="U68"/>
      <c r="V68" s="34"/>
      <c r="W68"/>
      <c r="X68" s="34"/>
      <c r="Y68" s="34"/>
      <c r="Z68" s="34"/>
      <c r="AA68" s="35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61">
        <v>15.12</v>
      </c>
      <c r="AV68" s="35"/>
      <c r="AW68" s="61">
        <f t="shared" si="2"/>
        <v>15.12</v>
      </c>
      <c r="AX68" s="61">
        <f t="shared" si="3"/>
        <v>15.12</v>
      </c>
      <c r="AY68" s="61">
        <f t="shared" si="4"/>
        <v>0</v>
      </c>
    </row>
    <row r="69" spans="1:51" x14ac:dyDescent="0.25">
      <c r="A69" s="31">
        <v>61</v>
      </c>
      <c r="B69" s="82" t="s">
        <v>195</v>
      </c>
      <c r="D69" s="121" t="s">
        <v>202</v>
      </c>
      <c r="F69" s="33"/>
      <c r="G69" s="34"/>
      <c r="H69" s="35">
        <f t="shared" si="0"/>
        <v>0.02</v>
      </c>
      <c r="I69" s="34"/>
      <c r="J69" s="34"/>
      <c r="K69" s="35"/>
      <c r="L69" s="54"/>
      <c r="M69" s="61">
        <v>14.04</v>
      </c>
      <c r="N69" s="35">
        <f t="shared" si="1"/>
        <v>15265.3</v>
      </c>
      <c r="O69" s="104"/>
      <c r="P69" s="34"/>
      <c r="Q69" s="34"/>
      <c r="R69" s="34"/>
      <c r="S69" s="34"/>
      <c r="T69" s="34"/>
      <c r="U69"/>
      <c r="V69" s="34"/>
      <c r="W69"/>
      <c r="X69" s="34"/>
      <c r="Y69" s="34"/>
      <c r="Z69" s="34"/>
      <c r="AA69" s="35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61">
        <v>14.04</v>
      </c>
      <c r="AV69" s="35"/>
      <c r="AW69" s="61">
        <f t="shared" si="2"/>
        <v>14.04</v>
      </c>
      <c r="AX69" s="61">
        <f t="shared" si="3"/>
        <v>14.04</v>
      </c>
      <c r="AY69" s="61">
        <f t="shared" si="4"/>
        <v>0</v>
      </c>
    </row>
    <row r="70" spans="1:51" x14ac:dyDescent="0.25">
      <c r="A70" s="31">
        <v>62</v>
      </c>
      <c r="B70" s="82" t="s">
        <v>195</v>
      </c>
      <c r="D70" s="121" t="s">
        <v>203</v>
      </c>
      <c r="F70" s="33"/>
      <c r="G70" s="34"/>
      <c r="H70" s="35">
        <f t="shared" si="0"/>
        <v>0.02</v>
      </c>
      <c r="I70" s="34"/>
      <c r="J70" s="34"/>
      <c r="K70" s="35"/>
      <c r="L70" s="54"/>
      <c r="M70" s="61">
        <v>13.68</v>
      </c>
      <c r="N70" s="35">
        <f t="shared" si="1"/>
        <v>15251.619999999999</v>
      </c>
      <c r="O70" s="104"/>
      <c r="P70" s="34"/>
      <c r="Q70" s="34"/>
      <c r="R70" s="34"/>
      <c r="S70" s="54"/>
      <c r="T70" s="34"/>
      <c r="U70"/>
      <c r="V70" s="34"/>
      <c r="W70"/>
      <c r="X70" s="34"/>
      <c r="Y70" s="34"/>
      <c r="Z70" s="34"/>
      <c r="AA70" s="35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61">
        <v>13.68</v>
      </c>
      <c r="AV70" s="35"/>
      <c r="AW70" s="61">
        <f t="shared" si="2"/>
        <v>13.68</v>
      </c>
      <c r="AX70" s="61">
        <f t="shared" si="3"/>
        <v>13.68</v>
      </c>
      <c r="AY70" s="61">
        <f t="shared" si="4"/>
        <v>0</v>
      </c>
    </row>
    <row r="71" spans="1:51" x14ac:dyDescent="0.25">
      <c r="A71" s="31">
        <v>63</v>
      </c>
      <c r="B71" s="82" t="s">
        <v>195</v>
      </c>
      <c r="D71" s="121" t="s">
        <v>204</v>
      </c>
      <c r="F71" s="33"/>
      <c r="G71" s="34"/>
      <c r="H71" s="35">
        <f t="shared" si="0"/>
        <v>0.02</v>
      </c>
      <c r="I71" s="34"/>
      <c r="J71" s="34"/>
      <c r="K71" s="35"/>
      <c r="L71" s="54"/>
      <c r="M71" s="61">
        <v>16.559999999999999</v>
      </c>
      <c r="N71" s="35">
        <f t="shared" si="1"/>
        <v>15235.06</v>
      </c>
      <c r="O71" s="104"/>
      <c r="P71" s="34"/>
      <c r="Q71" s="34"/>
      <c r="R71" s="34"/>
      <c r="S71" s="54"/>
      <c r="T71" s="34"/>
      <c r="U71"/>
      <c r="V71" s="34"/>
      <c r="W71"/>
      <c r="X71" s="34"/>
      <c r="Y71" s="34"/>
      <c r="Z71" s="34"/>
      <c r="AA71" s="35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61">
        <v>16.559999999999999</v>
      </c>
      <c r="AV71" s="35"/>
      <c r="AW71" s="61">
        <f t="shared" si="2"/>
        <v>16.559999999999999</v>
      </c>
      <c r="AX71" s="61">
        <f t="shared" si="3"/>
        <v>16.559999999999999</v>
      </c>
      <c r="AY71" s="61">
        <f t="shared" si="4"/>
        <v>0</v>
      </c>
    </row>
    <row r="72" spans="1:51" x14ac:dyDescent="0.25">
      <c r="A72" s="31">
        <v>64</v>
      </c>
      <c r="B72" s="82" t="s">
        <v>195</v>
      </c>
      <c r="D72" s="121" t="s">
        <v>205</v>
      </c>
      <c r="F72" s="33"/>
      <c r="G72" s="34"/>
      <c r="H72" s="35">
        <f t="shared" si="0"/>
        <v>0.02</v>
      </c>
      <c r="I72" s="34"/>
      <c r="J72" s="34"/>
      <c r="K72" s="35"/>
      <c r="L72" s="54"/>
      <c r="M72" s="61">
        <v>23.76</v>
      </c>
      <c r="N72" s="35">
        <f t="shared" si="1"/>
        <v>15211.3</v>
      </c>
      <c r="O72" s="104"/>
      <c r="P72" s="34"/>
      <c r="Q72" s="34"/>
      <c r="R72" s="34"/>
      <c r="S72" s="54"/>
      <c r="T72" s="34"/>
      <c r="U72"/>
      <c r="V72" s="34"/>
      <c r="W72"/>
      <c r="X72" s="34"/>
      <c r="Y72" s="34"/>
      <c r="Z72" s="34"/>
      <c r="AA72" s="35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61">
        <v>23.76</v>
      </c>
      <c r="AV72" s="35"/>
      <c r="AW72" s="61">
        <f t="shared" si="2"/>
        <v>23.76</v>
      </c>
      <c r="AX72" s="61">
        <f t="shared" si="3"/>
        <v>23.76</v>
      </c>
      <c r="AY72" s="61">
        <f t="shared" si="4"/>
        <v>0</v>
      </c>
    </row>
    <row r="73" spans="1:51" x14ac:dyDescent="0.25">
      <c r="A73" s="31">
        <v>65</v>
      </c>
      <c r="B73" s="82" t="s">
        <v>195</v>
      </c>
      <c r="D73" s="121" t="s">
        <v>206</v>
      </c>
      <c r="F73" s="33"/>
      <c r="G73" s="34"/>
      <c r="H73" s="35">
        <f t="shared" si="0"/>
        <v>0.02</v>
      </c>
      <c r="I73" s="34"/>
      <c r="J73" s="34"/>
      <c r="K73" s="35"/>
      <c r="L73" s="54"/>
      <c r="M73" s="61">
        <v>30.6</v>
      </c>
      <c r="N73" s="35">
        <f t="shared" si="1"/>
        <v>15180.699999999999</v>
      </c>
      <c r="O73" s="104"/>
      <c r="P73" s="54"/>
      <c r="Q73" s="34"/>
      <c r="R73" s="34"/>
      <c r="S73" s="54"/>
      <c r="T73" s="34"/>
      <c r="U73"/>
      <c r="V73" s="34"/>
      <c r="W73"/>
      <c r="X73" s="34"/>
      <c r="Y73" s="34"/>
      <c r="Z73" s="34"/>
      <c r="AA73" s="35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61">
        <v>30.6</v>
      </c>
      <c r="AV73" s="35"/>
      <c r="AW73" s="61">
        <f t="shared" ref="AW73:AW91" si="6">F73+G73+I73+J73+L73+M73</f>
        <v>30.6</v>
      </c>
      <c r="AX73" s="61">
        <f t="shared" ref="AX73:AX91" si="7">SUM(P73:AV73)</f>
        <v>30.6</v>
      </c>
      <c r="AY73" s="61">
        <f t="shared" si="4"/>
        <v>0</v>
      </c>
    </row>
    <row r="74" spans="1:51" x14ac:dyDescent="0.25">
      <c r="A74" s="31">
        <v>66</v>
      </c>
      <c r="B74" s="82" t="s">
        <v>195</v>
      </c>
      <c r="D74" s="121" t="s">
        <v>207</v>
      </c>
      <c r="F74" s="33"/>
      <c r="G74" s="34"/>
      <c r="H74" s="35">
        <f t="shared" ref="H74:H91" si="8">H73+F74-G74</f>
        <v>0.02</v>
      </c>
      <c r="I74" s="34"/>
      <c r="J74" s="34"/>
      <c r="K74" s="35"/>
      <c r="L74" s="54"/>
      <c r="M74" s="61">
        <v>17.28</v>
      </c>
      <c r="N74" s="35">
        <f t="shared" ref="N74:N91" si="9">N73+L74-M74</f>
        <v>15163.419999999998</v>
      </c>
      <c r="O74" s="104"/>
      <c r="P74" s="54"/>
      <c r="Q74" s="34"/>
      <c r="R74" s="34"/>
      <c r="S74" s="54"/>
      <c r="T74" s="34"/>
      <c r="U74"/>
      <c r="V74" s="34"/>
      <c r="W74"/>
      <c r="X74" s="34"/>
      <c r="Y74" s="34"/>
      <c r="Z74" s="34"/>
      <c r="AA74" s="35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61">
        <v>17.28</v>
      </c>
      <c r="AV74" s="35"/>
      <c r="AW74" s="61">
        <f t="shared" si="6"/>
        <v>17.28</v>
      </c>
      <c r="AX74" s="61">
        <f t="shared" si="7"/>
        <v>17.28</v>
      </c>
      <c r="AY74" s="61">
        <f t="shared" ref="AY74:AY91" si="10">AW74-AX74</f>
        <v>0</v>
      </c>
    </row>
    <row r="75" spans="1:51" x14ac:dyDescent="0.25">
      <c r="A75" s="31">
        <v>67</v>
      </c>
      <c r="B75" s="82" t="s">
        <v>195</v>
      </c>
      <c r="D75" s="121" t="s">
        <v>208</v>
      </c>
      <c r="F75" s="33"/>
      <c r="G75" s="34"/>
      <c r="H75" s="35">
        <f t="shared" si="8"/>
        <v>0.02</v>
      </c>
      <c r="I75" s="34"/>
      <c r="J75" s="34"/>
      <c r="K75" s="35"/>
      <c r="L75" s="54"/>
      <c r="M75" s="61">
        <v>17.64</v>
      </c>
      <c r="N75" s="35">
        <f t="shared" si="9"/>
        <v>15145.779999999999</v>
      </c>
      <c r="O75" s="104"/>
      <c r="P75" s="54"/>
      <c r="Q75" s="34"/>
      <c r="R75" s="34"/>
      <c r="S75" s="54"/>
      <c r="T75" s="34"/>
      <c r="U75"/>
      <c r="V75" s="34"/>
      <c r="W75"/>
      <c r="X75" s="34"/>
      <c r="Y75" s="34"/>
      <c r="Z75" s="34"/>
      <c r="AA75" s="35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61">
        <v>17.64</v>
      </c>
      <c r="AV75" s="35"/>
      <c r="AW75" s="61">
        <f t="shared" si="6"/>
        <v>17.64</v>
      </c>
      <c r="AX75" s="61">
        <f t="shared" si="7"/>
        <v>17.64</v>
      </c>
      <c r="AY75" s="61">
        <f t="shared" si="10"/>
        <v>0</v>
      </c>
    </row>
    <row r="76" spans="1:51" x14ac:dyDescent="0.25">
      <c r="A76" s="31">
        <v>68</v>
      </c>
      <c r="B76" s="82" t="s">
        <v>195</v>
      </c>
      <c r="D76" s="121" t="s">
        <v>209</v>
      </c>
      <c r="F76" s="33"/>
      <c r="G76" s="34"/>
      <c r="H76" s="35">
        <f t="shared" si="8"/>
        <v>0.02</v>
      </c>
      <c r="I76" s="34"/>
      <c r="J76" s="34"/>
      <c r="K76" s="35"/>
      <c r="L76" s="54"/>
      <c r="M76" s="61">
        <v>14.4</v>
      </c>
      <c r="N76" s="35">
        <f t="shared" si="9"/>
        <v>15131.38</v>
      </c>
      <c r="O76" s="104"/>
      <c r="P76" s="54"/>
      <c r="Q76" s="34"/>
      <c r="R76" s="34"/>
      <c r="S76" s="54"/>
      <c r="T76" s="34"/>
      <c r="U76"/>
      <c r="V76" s="34"/>
      <c r="W76"/>
      <c r="X76" s="34"/>
      <c r="Y76" s="34"/>
      <c r="Z76" s="34"/>
      <c r="AA76" s="35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61">
        <v>14.4</v>
      </c>
      <c r="AV76" s="35"/>
      <c r="AW76" s="61">
        <f t="shared" si="6"/>
        <v>14.4</v>
      </c>
      <c r="AX76" s="61">
        <f t="shared" si="7"/>
        <v>14.4</v>
      </c>
      <c r="AY76" s="61">
        <f t="shared" si="10"/>
        <v>0</v>
      </c>
    </row>
    <row r="77" spans="1:51" x14ac:dyDescent="0.25">
      <c r="A77" s="31">
        <v>69</v>
      </c>
      <c r="B77" s="82" t="s">
        <v>195</v>
      </c>
      <c r="D77" s="121" t="s">
        <v>210</v>
      </c>
      <c r="F77" s="33"/>
      <c r="G77" s="34"/>
      <c r="H77" s="35">
        <f t="shared" si="8"/>
        <v>0.02</v>
      </c>
      <c r="I77" s="34"/>
      <c r="J77" s="34"/>
      <c r="K77" s="35"/>
      <c r="L77" s="54"/>
      <c r="M77" s="61">
        <v>23.4</v>
      </c>
      <c r="N77" s="35">
        <f t="shared" si="9"/>
        <v>15107.98</v>
      </c>
      <c r="O77" s="104"/>
      <c r="P77" s="54"/>
      <c r="Q77" s="34"/>
      <c r="R77" s="34"/>
      <c r="S77" s="54"/>
      <c r="T77" s="34"/>
      <c r="U77"/>
      <c r="V77" s="34"/>
      <c r="W77"/>
      <c r="X77" s="34"/>
      <c r="Y77" s="34"/>
      <c r="Z77" s="34"/>
      <c r="AA77" s="35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61">
        <v>23.4</v>
      </c>
      <c r="AV77" s="35"/>
      <c r="AW77" s="61">
        <f t="shared" si="6"/>
        <v>23.4</v>
      </c>
      <c r="AX77" s="61">
        <f t="shared" si="7"/>
        <v>23.4</v>
      </c>
      <c r="AY77" s="61">
        <f t="shared" si="10"/>
        <v>0</v>
      </c>
    </row>
    <row r="78" spans="1:51" x14ac:dyDescent="0.25">
      <c r="A78" s="31">
        <v>70</v>
      </c>
      <c r="B78" s="82" t="s">
        <v>195</v>
      </c>
      <c r="D78" s="121" t="s">
        <v>211</v>
      </c>
      <c r="F78" s="33"/>
      <c r="G78" s="34"/>
      <c r="H78" s="35">
        <f t="shared" si="8"/>
        <v>0.02</v>
      </c>
      <c r="I78" s="34"/>
      <c r="J78" s="34"/>
      <c r="K78" s="35"/>
      <c r="L78" s="54"/>
      <c r="M78" s="61">
        <v>15.84</v>
      </c>
      <c r="N78" s="35">
        <f t="shared" si="9"/>
        <v>15092.14</v>
      </c>
      <c r="O78" s="104"/>
      <c r="P78" s="54"/>
      <c r="Q78" s="34"/>
      <c r="R78" s="34"/>
      <c r="S78" s="54"/>
      <c r="T78" s="34"/>
      <c r="U78"/>
      <c r="V78" s="34"/>
      <c r="W78"/>
      <c r="X78" s="34"/>
      <c r="Y78" s="34"/>
      <c r="Z78" s="34"/>
      <c r="AA78" s="35"/>
      <c r="AB78" s="34"/>
      <c r="AC78" s="61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61">
        <v>15.84</v>
      </c>
      <c r="AV78" s="35"/>
      <c r="AW78" s="61">
        <f t="shared" si="6"/>
        <v>15.84</v>
      </c>
      <c r="AX78" s="61">
        <f t="shared" si="7"/>
        <v>15.84</v>
      </c>
      <c r="AY78" s="61">
        <f t="shared" si="10"/>
        <v>0</v>
      </c>
    </row>
    <row r="79" spans="1:51" x14ac:dyDescent="0.25">
      <c r="A79" s="31">
        <v>71</v>
      </c>
      <c r="B79" s="82" t="s">
        <v>195</v>
      </c>
      <c r="D79" s="121" t="s">
        <v>212</v>
      </c>
      <c r="F79" s="33"/>
      <c r="G79" s="34"/>
      <c r="H79" s="35">
        <f t="shared" si="8"/>
        <v>0.02</v>
      </c>
      <c r="I79" s="34"/>
      <c r="J79" s="34"/>
      <c r="K79" s="35"/>
      <c r="L79" s="54"/>
      <c r="M79" s="61">
        <v>14.04</v>
      </c>
      <c r="N79" s="35">
        <f t="shared" si="9"/>
        <v>15078.099999999999</v>
      </c>
      <c r="O79" s="104"/>
      <c r="P79" s="54"/>
      <c r="Q79" s="34"/>
      <c r="R79" s="34"/>
      <c r="S79" s="54"/>
      <c r="T79" s="34"/>
      <c r="U79"/>
      <c r="V79" s="34"/>
      <c r="W79"/>
      <c r="X79" s="34"/>
      <c r="Y79" s="34"/>
      <c r="Z79" s="34"/>
      <c r="AA79" s="35"/>
      <c r="AB79" s="34"/>
      <c r="AC79" s="61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61">
        <v>14.04</v>
      </c>
      <c r="AV79" s="35"/>
      <c r="AW79" s="61">
        <f t="shared" si="6"/>
        <v>14.04</v>
      </c>
      <c r="AX79" s="61">
        <f t="shared" si="7"/>
        <v>14.04</v>
      </c>
      <c r="AY79" s="61">
        <f t="shared" si="10"/>
        <v>0</v>
      </c>
    </row>
    <row r="80" spans="1:51" x14ac:dyDescent="0.25">
      <c r="A80" s="31">
        <v>72</v>
      </c>
      <c r="B80" s="82" t="s">
        <v>195</v>
      </c>
      <c r="D80" s="121" t="s">
        <v>213</v>
      </c>
      <c r="F80" s="33"/>
      <c r="G80" s="34"/>
      <c r="H80" s="35">
        <f t="shared" si="8"/>
        <v>0.02</v>
      </c>
      <c r="I80" s="34"/>
      <c r="J80" s="34"/>
      <c r="K80" s="35"/>
      <c r="L80" s="54"/>
      <c r="M80" s="61">
        <v>48.96</v>
      </c>
      <c r="N80" s="35">
        <f t="shared" si="9"/>
        <v>15029.14</v>
      </c>
      <c r="O80" s="104"/>
      <c r="P80" s="54"/>
      <c r="Q80" s="34"/>
      <c r="R80" s="34"/>
      <c r="S80" s="54"/>
      <c r="T80" s="34"/>
      <c r="U80"/>
      <c r="V80" s="34"/>
      <c r="W80"/>
      <c r="X80" s="34"/>
      <c r="Y80" s="34"/>
      <c r="Z80" s="34"/>
      <c r="AA80" s="35"/>
      <c r="AB80" s="61"/>
      <c r="AC80" s="34"/>
      <c r="AD80" s="34"/>
      <c r="AE80" s="61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61">
        <v>48.96</v>
      </c>
      <c r="AV80" s="35"/>
      <c r="AW80" s="61">
        <f t="shared" si="6"/>
        <v>48.96</v>
      </c>
      <c r="AX80" s="61">
        <f t="shared" si="7"/>
        <v>48.96</v>
      </c>
      <c r="AY80" s="61">
        <f t="shared" si="10"/>
        <v>0</v>
      </c>
    </row>
    <row r="81" spans="1:51" x14ac:dyDescent="0.25">
      <c r="A81" s="31">
        <v>73</v>
      </c>
      <c r="B81" s="82" t="s">
        <v>195</v>
      </c>
      <c r="D81" s="121" t="s">
        <v>214</v>
      </c>
      <c r="F81" s="33"/>
      <c r="G81" s="34"/>
      <c r="H81" s="35">
        <f t="shared" si="8"/>
        <v>0.02</v>
      </c>
      <c r="I81" s="34"/>
      <c r="J81" s="34"/>
      <c r="K81" s="35"/>
      <c r="L81" s="54"/>
      <c r="M81" s="61">
        <v>11.88</v>
      </c>
      <c r="N81" s="35">
        <f t="shared" si="9"/>
        <v>15017.26</v>
      </c>
      <c r="O81" s="104"/>
      <c r="P81" s="54"/>
      <c r="Q81" s="34"/>
      <c r="R81" s="34"/>
      <c r="S81" s="54"/>
      <c r="T81" s="34"/>
      <c r="U81"/>
      <c r="V81" s="34"/>
      <c r="W81"/>
      <c r="X81" s="34"/>
      <c r="Y81" s="34"/>
      <c r="Z81" s="34"/>
      <c r="AA81" s="35"/>
      <c r="AB81" s="61"/>
      <c r="AC81" s="34"/>
      <c r="AD81" s="34"/>
      <c r="AE81" s="61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61">
        <v>11.88</v>
      </c>
      <c r="AV81" s="35"/>
      <c r="AW81" s="61">
        <f t="shared" si="6"/>
        <v>11.88</v>
      </c>
      <c r="AX81" s="61">
        <f t="shared" si="7"/>
        <v>11.88</v>
      </c>
      <c r="AY81" s="61">
        <f t="shared" si="10"/>
        <v>0</v>
      </c>
    </row>
    <row r="82" spans="1:51" x14ac:dyDescent="0.25">
      <c r="A82" s="31">
        <v>74</v>
      </c>
      <c r="B82" s="82" t="s">
        <v>195</v>
      </c>
      <c r="D82" s="121" t="s">
        <v>215</v>
      </c>
      <c r="F82" s="33"/>
      <c r="G82" s="34"/>
      <c r="H82" s="35">
        <f t="shared" si="8"/>
        <v>0.02</v>
      </c>
      <c r="I82" s="34"/>
      <c r="J82" s="34"/>
      <c r="K82" s="35"/>
      <c r="L82" s="54"/>
      <c r="M82" s="61">
        <v>16.559999999999999</v>
      </c>
      <c r="N82" s="35">
        <f t="shared" si="9"/>
        <v>15000.7</v>
      </c>
      <c r="O82" s="104"/>
      <c r="P82" s="54"/>
      <c r="Q82" s="34"/>
      <c r="R82" s="34"/>
      <c r="S82" s="54"/>
      <c r="T82" s="34"/>
      <c r="U82"/>
      <c r="V82" s="34"/>
      <c r="W82"/>
      <c r="X82" s="34"/>
      <c r="Y82" s="34"/>
      <c r="Z82" s="34"/>
      <c r="AA82" s="35"/>
      <c r="AB82" s="61"/>
      <c r="AC82" s="34"/>
      <c r="AD82" s="34"/>
      <c r="AE82" s="61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61">
        <v>16.559999999999999</v>
      </c>
      <c r="AV82" s="35"/>
      <c r="AW82" s="61">
        <f t="shared" si="6"/>
        <v>16.559999999999999</v>
      </c>
      <c r="AX82" s="61">
        <f t="shared" si="7"/>
        <v>16.559999999999999</v>
      </c>
      <c r="AY82" s="61">
        <f t="shared" si="10"/>
        <v>0</v>
      </c>
    </row>
    <row r="83" spans="1:51" x14ac:dyDescent="0.25">
      <c r="A83" s="31">
        <v>75</v>
      </c>
      <c r="B83" s="82" t="s">
        <v>195</v>
      </c>
      <c r="D83" s="121" t="s">
        <v>216</v>
      </c>
      <c r="F83" s="33"/>
      <c r="G83" s="34"/>
      <c r="H83" s="35">
        <f t="shared" si="8"/>
        <v>0.02</v>
      </c>
      <c r="I83" s="34"/>
      <c r="J83" s="34"/>
      <c r="K83" s="35"/>
      <c r="L83" s="54"/>
      <c r="M83" s="61">
        <v>10.08</v>
      </c>
      <c r="N83" s="35">
        <f t="shared" si="9"/>
        <v>14990.62</v>
      </c>
      <c r="O83" s="104"/>
      <c r="P83" s="54"/>
      <c r="Q83" s="34"/>
      <c r="R83" s="34"/>
      <c r="S83" s="54"/>
      <c r="T83" s="34"/>
      <c r="U83"/>
      <c r="V83" s="34"/>
      <c r="W83"/>
      <c r="X83" s="34"/>
      <c r="Y83" s="34"/>
      <c r="Z83" s="34"/>
      <c r="AA83" s="35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61">
        <v>10.08</v>
      </c>
      <c r="AV83" s="35"/>
      <c r="AW83" s="61">
        <f t="shared" si="6"/>
        <v>10.08</v>
      </c>
      <c r="AX83" s="61">
        <f t="shared" si="7"/>
        <v>10.08</v>
      </c>
      <c r="AY83" s="61">
        <f t="shared" si="10"/>
        <v>0</v>
      </c>
    </row>
    <row r="84" spans="1:51" x14ac:dyDescent="0.25">
      <c r="A84" s="31">
        <v>76</v>
      </c>
      <c r="B84" s="82" t="s">
        <v>195</v>
      </c>
      <c r="D84" s="121" t="s">
        <v>217</v>
      </c>
      <c r="F84" s="33"/>
      <c r="G84" s="34"/>
      <c r="H84" s="35">
        <f t="shared" si="8"/>
        <v>0.02</v>
      </c>
      <c r="I84" s="34"/>
      <c r="J84" s="34"/>
      <c r="K84" s="35"/>
      <c r="L84" s="54"/>
      <c r="M84" s="61">
        <v>27</v>
      </c>
      <c r="N84" s="35">
        <f t="shared" si="9"/>
        <v>14963.62</v>
      </c>
      <c r="O84" s="104"/>
      <c r="P84" s="54"/>
      <c r="Q84" s="34"/>
      <c r="R84" s="34"/>
      <c r="S84" s="54"/>
      <c r="T84" s="34"/>
      <c r="U84"/>
      <c r="V84" s="34"/>
      <c r="W84"/>
      <c r="X84" s="34"/>
      <c r="Y84" s="34"/>
      <c r="Z84" s="34"/>
      <c r="AA84" s="35"/>
      <c r="AB84" s="34"/>
      <c r="AC84" s="34"/>
      <c r="AD84" s="34"/>
      <c r="AE84" s="34"/>
      <c r="AF84" s="61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61">
        <v>27</v>
      </c>
      <c r="AV84" s="35"/>
      <c r="AW84" s="61">
        <f t="shared" si="6"/>
        <v>27</v>
      </c>
      <c r="AX84" s="61">
        <f t="shared" si="7"/>
        <v>27</v>
      </c>
      <c r="AY84" s="61">
        <f t="shared" si="10"/>
        <v>0</v>
      </c>
    </row>
    <row r="85" spans="1:51" x14ac:dyDescent="0.25">
      <c r="A85" s="31">
        <v>77</v>
      </c>
      <c r="B85" s="82" t="s">
        <v>195</v>
      </c>
      <c r="D85" s="121" t="s">
        <v>218</v>
      </c>
      <c r="F85" s="33"/>
      <c r="G85" s="34"/>
      <c r="H85" s="35">
        <f t="shared" si="8"/>
        <v>0.02</v>
      </c>
      <c r="I85" s="34"/>
      <c r="J85" s="34"/>
      <c r="K85" s="35"/>
      <c r="L85" s="54"/>
      <c r="M85" s="61">
        <v>14.76</v>
      </c>
      <c r="N85" s="35">
        <f t="shared" si="9"/>
        <v>14948.86</v>
      </c>
      <c r="O85" s="104"/>
      <c r="P85" s="54"/>
      <c r="Q85" s="34"/>
      <c r="R85" s="34"/>
      <c r="S85" s="34"/>
      <c r="T85" s="34"/>
      <c r="U85"/>
      <c r="V85" s="34"/>
      <c r="W85"/>
      <c r="X85" s="34"/>
      <c r="Y85" s="34"/>
      <c r="Z85" s="34"/>
      <c r="AA85" s="35"/>
      <c r="AB85" s="34"/>
      <c r="AC85" s="34"/>
      <c r="AD85" s="34"/>
      <c r="AE85" s="34"/>
      <c r="AF85" s="34"/>
      <c r="AG85" s="61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61">
        <v>14.76</v>
      </c>
      <c r="AV85" s="35"/>
      <c r="AW85" s="61">
        <f t="shared" si="6"/>
        <v>14.76</v>
      </c>
      <c r="AX85" s="61">
        <f t="shared" si="7"/>
        <v>14.76</v>
      </c>
      <c r="AY85" s="61">
        <f t="shared" si="10"/>
        <v>0</v>
      </c>
    </row>
    <row r="86" spans="1:51" x14ac:dyDescent="0.25">
      <c r="A86" s="31">
        <v>78</v>
      </c>
      <c r="B86" s="82" t="s">
        <v>195</v>
      </c>
      <c r="D86" s="121" t="s">
        <v>219</v>
      </c>
      <c r="F86" s="33"/>
      <c r="G86" s="34"/>
      <c r="H86" s="35">
        <f t="shared" si="8"/>
        <v>0.02</v>
      </c>
      <c r="I86" s="34"/>
      <c r="J86" s="34"/>
      <c r="K86" s="35"/>
      <c r="L86" s="34"/>
      <c r="M86" s="61">
        <v>27</v>
      </c>
      <c r="N86" s="35">
        <f t="shared" si="9"/>
        <v>14921.86</v>
      </c>
      <c r="O86" s="104"/>
      <c r="P86" s="34"/>
      <c r="Q86" s="34"/>
      <c r="R86" s="34"/>
      <c r="S86" s="34"/>
      <c r="T86" s="34"/>
      <c r="U86"/>
      <c r="V86" s="34"/>
      <c r="W86"/>
      <c r="X86" s="34"/>
      <c r="Y86" s="34"/>
      <c r="Z86" s="34"/>
      <c r="AA86" s="35"/>
      <c r="AB86" s="34"/>
      <c r="AC86" s="34"/>
      <c r="AD86" s="34"/>
      <c r="AE86" s="34"/>
      <c r="AF86" s="34"/>
      <c r="AG86" s="61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61">
        <v>27</v>
      </c>
      <c r="AV86" s="35"/>
      <c r="AW86" s="61">
        <f t="shared" si="6"/>
        <v>27</v>
      </c>
      <c r="AX86" s="61">
        <f t="shared" si="7"/>
        <v>27</v>
      </c>
      <c r="AY86" s="61">
        <f t="shared" si="10"/>
        <v>0</v>
      </c>
    </row>
    <row r="87" spans="1:51" x14ac:dyDescent="0.25">
      <c r="A87" s="31">
        <v>79</v>
      </c>
      <c r="B87" s="82" t="s">
        <v>195</v>
      </c>
      <c r="D87" s="121" t="s">
        <v>220</v>
      </c>
      <c r="F87" s="33"/>
      <c r="G87" s="34"/>
      <c r="H87" s="35">
        <f t="shared" si="8"/>
        <v>0.02</v>
      </c>
      <c r="I87" s="34"/>
      <c r="J87" s="34"/>
      <c r="K87" s="35"/>
      <c r="L87" s="34"/>
      <c r="M87" s="61">
        <v>36.36</v>
      </c>
      <c r="N87" s="35">
        <f t="shared" si="9"/>
        <v>14885.5</v>
      </c>
      <c r="O87" s="104"/>
      <c r="P87" s="34"/>
      <c r="Q87" s="34"/>
      <c r="R87" s="34"/>
      <c r="S87" s="34"/>
      <c r="T87" s="34"/>
      <c r="U87"/>
      <c r="V87" s="34"/>
      <c r="W87"/>
      <c r="X87" s="34"/>
      <c r="Y87" s="34"/>
      <c r="Z87" s="34"/>
      <c r="AA87" s="35"/>
      <c r="AB87" s="34"/>
      <c r="AC87" s="34"/>
      <c r="AD87" s="34"/>
      <c r="AE87" s="34"/>
      <c r="AF87" s="34"/>
      <c r="AG87" s="61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61">
        <v>36.36</v>
      </c>
      <c r="AV87" s="35"/>
      <c r="AW87" s="61">
        <f t="shared" si="6"/>
        <v>36.36</v>
      </c>
      <c r="AX87" s="61">
        <f t="shared" si="7"/>
        <v>36.36</v>
      </c>
      <c r="AY87" s="61">
        <f t="shared" si="10"/>
        <v>0</v>
      </c>
    </row>
    <row r="88" spans="1:51" x14ac:dyDescent="0.25">
      <c r="A88" s="31">
        <v>80</v>
      </c>
      <c r="B88" s="82" t="s">
        <v>195</v>
      </c>
      <c r="D88" s="121" t="s">
        <v>221</v>
      </c>
      <c r="F88" s="33"/>
      <c r="G88" s="34"/>
      <c r="H88" s="35">
        <f t="shared" si="8"/>
        <v>0.02</v>
      </c>
      <c r="I88" s="34"/>
      <c r="J88" s="34"/>
      <c r="K88" s="35"/>
      <c r="L88" s="34"/>
      <c r="M88" s="61">
        <v>46.44</v>
      </c>
      <c r="N88" s="35">
        <f t="shared" si="9"/>
        <v>14839.06</v>
      </c>
      <c r="O88" s="104"/>
      <c r="P88" s="34"/>
      <c r="Q88" s="34"/>
      <c r="R88" s="34"/>
      <c r="S88" s="34"/>
      <c r="T88" s="34"/>
      <c r="U88"/>
      <c r="V88" s="34"/>
      <c r="W88"/>
      <c r="X88" s="34"/>
      <c r="Y88" s="34"/>
      <c r="Z88" s="34"/>
      <c r="AA88" s="35"/>
      <c r="AB88" s="34"/>
      <c r="AC88" s="34"/>
      <c r="AD88" s="34"/>
      <c r="AE88" s="34"/>
      <c r="AF88" s="34"/>
      <c r="AG88" s="61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61">
        <v>46.44</v>
      </c>
      <c r="AV88" s="35"/>
      <c r="AW88" s="61">
        <f t="shared" si="6"/>
        <v>46.44</v>
      </c>
      <c r="AX88" s="61">
        <f t="shared" si="7"/>
        <v>46.44</v>
      </c>
      <c r="AY88" s="61">
        <f t="shared" si="10"/>
        <v>0</v>
      </c>
    </row>
    <row r="89" spans="1:51" x14ac:dyDescent="0.25">
      <c r="A89" s="31">
        <v>81</v>
      </c>
      <c r="B89" s="82" t="s">
        <v>195</v>
      </c>
      <c r="D89" s="121" t="s">
        <v>222</v>
      </c>
      <c r="F89" s="33"/>
      <c r="G89" s="34"/>
      <c r="H89" s="35">
        <f t="shared" si="8"/>
        <v>0.02</v>
      </c>
      <c r="I89" s="34"/>
      <c r="J89" s="34"/>
      <c r="K89" s="35"/>
      <c r="L89" s="34"/>
      <c r="M89" s="61">
        <v>44.28</v>
      </c>
      <c r="N89" s="35">
        <f t="shared" si="9"/>
        <v>14794.779999999999</v>
      </c>
      <c r="O89" s="104"/>
      <c r="P89" s="34"/>
      <c r="Q89" s="34"/>
      <c r="R89" s="34"/>
      <c r="S89" s="34"/>
      <c r="T89" s="34"/>
      <c r="U89"/>
      <c r="V89" s="34"/>
      <c r="W89"/>
      <c r="X89" s="34"/>
      <c r="Y89" s="34"/>
      <c r="Z89" s="34"/>
      <c r="AA89" s="35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61">
        <v>44.28</v>
      </c>
      <c r="AV89" s="35"/>
      <c r="AW89" s="61">
        <f t="shared" si="6"/>
        <v>44.28</v>
      </c>
      <c r="AX89" s="61">
        <f t="shared" si="7"/>
        <v>44.28</v>
      </c>
      <c r="AY89" s="61">
        <f t="shared" si="10"/>
        <v>0</v>
      </c>
    </row>
    <row r="90" spans="1:51" x14ac:dyDescent="0.25">
      <c r="A90" s="31">
        <v>82</v>
      </c>
      <c r="B90" s="82" t="s">
        <v>195</v>
      </c>
      <c r="D90" s="121" t="s">
        <v>223</v>
      </c>
      <c r="F90" s="33"/>
      <c r="G90" s="34"/>
      <c r="H90" s="35">
        <f t="shared" si="8"/>
        <v>0.02</v>
      </c>
      <c r="I90" s="34"/>
      <c r="J90" s="34"/>
      <c r="K90" s="35"/>
      <c r="L90" s="34"/>
      <c r="M90" s="61">
        <v>14.76</v>
      </c>
      <c r="N90" s="35">
        <f t="shared" si="9"/>
        <v>14780.019999999999</v>
      </c>
      <c r="O90" s="104"/>
      <c r="P90" s="34"/>
      <c r="Q90" s="34"/>
      <c r="R90" s="34"/>
      <c r="S90" s="34"/>
      <c r="T90" s="34"/>
      <c r="U90"/>
      <c r="V90" s="34"/>
      <c r="W90"/>
      <c r="X90" s="34"/>
      <c r="Y90" s="34"/>
      <c r="Z90" s="34"/>
      <c r="AA90" s="35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61">
        <v>14.76</v>
      </c>
      <c r="AV90" s="35"/>
      <c r="AW90" s="61">
        <f t="shared" si="6"/>
        <v>14.76</v>
      </c>
      <c r="AX90" s="61">
        <f t="shared" si="7"/>
        <v>14.76</v>
      </c>
      <c r="AY90" s="61">
        <f t="shared" si="10"/>
        <v>0</v>
      </c>
    </row>
    <row r="91" spans="1:51" x14ac:dyDescent="0.25">
      <c r="A91" s="31">
        <v>83</v>
      </c>
      <c r="B91" s="82" t="s">
        <v>195</v>
      </c>
      <c r="D91" s="121" t="s">
        <v>224</v>
      </c>
      <c r="F91" s="33"/>
      <c r="G91" s="34"/>
      <c r="H91" s="35">
        <f t="shared" si="8"/>
        <v>0.02</v>
      </c>
      <c r="I91" s="34"/>
      <c r="J91" s="34"/>
      <c r="K91" s="35"/>
      <c r="L91" s="34"/>
      <c r="M91" s="61">
        <v>20.16</v>
      </c>
      <c r="N91" s="35">
        <f t="shared" si="9"/>
        <v>14759.859999999999</v>
      </c>
      <c r="O91" s="104"/>
      <c r="P91" s="34"/>
      <c r="Q91" s="34"/>
      <c r="R91" s="34"/>
      <c r="S91" s="34"/>
      <c r="T91" s="34"/>
      <c r="U91"/>
      <c r="V91" s="34"/>
      <c r="W91"/>
      <c r="X91" s="34"/>
      <c r="Y91" s="34"/>
      <c r="Z91" s="34"/>
      <c r="AA91" s="35"/>
      <c r="AB91" s="34"/>
      <c r="AC91" s="34"/>
      <c r="AD91" s="34"/>
      <c r="AE91" s="34"/>
      <c r="AF91" s="34"/>
      <c r="AG91" s="61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61">
        <v>20.16</v>
      </c>
      <c r="AV91" s="35"/>
      <c r="AW91" s="61">
        <f t="shared" si="6"/>
        <v>20.16</v>
      </c>
      <c r="AX91" s="61">
        <f t="shared" si="7"/>
        <v>20.16</v>
      </c>
      <c r="AY91" s="61">
        <f t="shared" si="10"/>
        <v>0</v>
      </c>
    </row>
    <row r="92" spans="1:51" x14ac:dyDescent="0.25">
      <c r="A92" s="31">
        <v>84</v>
      </c>
      <c r="B92" s="82" t="s">
        <v>195</v>
      </c>
      <c r="D92" s="121" t="s">
        <v>225</v>
      </c>
      <c r="F92" s="33"/>
      <c r="G92" s="34"/>
      <c r="H92" s="35">
        <f t="shared" ref="H92:H120" si="11">H91+F92-G92</f>
        <v>0.02</v>
      </c>
      <c r="I92" s="34"/>
      <c r="J92" s="34"/>
      <c r="K92" s="35"/>
      <c r="L92" s="34"/>
      <c r="M92" s="61">
        <v>23.76</v>
      </c>
      <c r="N92" s="35">
        <f t="shared" ref="N92:N120" si="12">N91+L92-M92</f>
        <v>14736.099999999999</v>
      </c>
      <c r="O92" s="104"/>
      <c r="P92" s="34"/>
      <c r="Q92" s="34"/>
      <c r="R92" s="34"/>
      <c r="S92" s="34"/>
      <c r="T92" s="34"/>
      <c r="U92"/>
      <c r="V92" s="34"/>
      <c r="W92"/>
      <c r="X92" s="34"/>
      <c r="Y92" s="34"/>
      <c r="Z92" s="34"/>
      <c r="AA92" s="35"/>
      <c r="AB92" s="34"/>
      <c r="AC92" s="34"/>
      <c r="AD92" s="34"/>
      <c r="AE92" s="34"/>
      <c r="AF92" s="34"/>
      <c r="AG92" s="61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61">
        <v>23.76</v>
      </c>
      <c r="AV92" s="35"/>
      <c r="AW92" s="61">
        <f t="shared" ref="AW92:AW120" si="13">F92+G92+I92+J92+L92+M92</f>
        <v>23.76</v>
      </c>
      <c r="AX92" s="61">
        <f t="shared" ref="AX92:AX120" si="14">SUM(P92:AV92)</f>
        <v>23.76</v>
      </c>
      <c r="AY92" s="61">
        <f t="shared" ref="AY92:AY120" si="15">AW92-AX92</f>
        <v>0</v>
      </c>
    </row>
    <row r="93" spans="1:51" x14ac:dyDescent="0.25">
      <c r="A93" s="31">
        <v>85</v>
      </c>
      <c r="B93" s="82" t="s">
        <v>195</v>
      </c>
      <c r="D93" s="121" t="s">
        <v>226</v>
      </c>
      <c r="F93" s="33"/>
      <c r="G93" s="34"/>
      <c r="H93" s="35">
        <f t="shared" si="11"/>
        <v>0.02</v>
      </c>
      <c r="I93" s="34"/>
      <c r="J93" s="34"/>
      <c r="K93" s="35"/>
      <c r="L93" s="34"/>
      <c r="M93" s="61">
        <v>25.92</v>
      </c>
      <c r="N93" s="35">
        <f t="shared" si="12"/>
        <v>14710.179999999998</v>
      </c>
      <c r="O93" s="104"/>
      <c r="P93" s="34"/>
      <c r="Q93" s="34"/>
      <c r="R93" s="34"/>
      <c r="S93" s="34"/>
      <c r="T93" s="34"/>
      <c r="U93"/>
      <c r="V93" s="34"/>
      <c r="W93"/>
      <c r="X93" s="34"/>
      <c r="Y93" s="34"/>
      <c r="Z93" s="34"/>
      <c r="AA93" s="35"/>
      <c r="AB93" s="34"/>
      <c r="AC93" s="34"/>
      <c r="AD93" s="34"/>
      <c r="AE93" s="34"/>
      <c r="AF93" s="34"/>
      <c r="AG93" s="61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61">
        <v>25.92</v>
      </c>
      <c r="AV93" s="35"/>
      <c r="AW93" s="61">
        <f t="shared" si="13"/>
        <v>25.92</v>
      </c>
      <c r="AX93" s="61">
        <f t="shared" si="14"/>
        <v>25.92</v>
      </c>
      <c r="AY93" s="61">
        <f t="shared" si="15"/>
        <v>0</v>
      </c>
    </row>
    <row r="94" spans="1:51" x14ac:dyDescent="0.25">
      <c r="A94" s="31">
        <v>86</v>
      </c>
      <c r="B94" s="82" t="s">
        <v>195</v>
      </c>
      <c r="D94" s="121" t="s">
        <v>227</v>
      </c>
      <c r="F94" s="33"/>
      <c r="G94" s="34"/>
      <c r="H94" s="35">
        <f t="shared" si="11"/>
        <v>0.02</v>
      </c>
      <c r="I94" s="34"/>
      <c r="J94" s="34"/>
      <c r="K94" s="35"/>
      <c r="L94" s="34"/>
      <c r="M94" s="61">
        <v>17.64</v>
      </c>
      <c r="N94" s="35">
        <f t="shared" si="12"/>
        <v>14692.539999999999</v>
      </c>
      <c r="O94" s="104"/>
      <c r="P94" s="34"/>
      <c r="Q94" s="34"/>
      <c r="R94" s="34"/>
      <c r="S94" s="34"/>
      <c r="T94" s="34"/>
      <c r="U94"/>
      <c r="V94" s="34"/>
      <c r="W94"/>
      <c r="X94" s="34"/>
      <c r="Y94" s="34"/>
      <c r="Z94" s="34"/>
      <c r="AA94" s="35"/>
      <c r="AB94" s="34"/>
      <c r="AC94" s="34"/>
      <c r="AD94" s="34"/>
      <c r="AE94" s="34"/>
      <c r="AF94" s="34"/>
      <c r="AG94" s="61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61">
        <v>17.64</v>
      </c>
      <c r="AV94" s="35"/>
      <c r="AW94" s="61">
        <f t="shared" si="13"/>
        <v>17.64</v>
      </c>
      <c r="AX94" s="61">
        <f t="shared" si="14"/>
        <v>17.64</v>
      </c>
      <c r="AY94" s="61">
        <f t="shared" si="15"/>
        <v>0</v>
      </c>
    </row>
    <row r="95" spans="1:51" x14ac:dyDescent="0.25">
      <c r="A95" s="31">
        <v>87</v>
      </c>
      <c r="B95" s="82" t="s">
        <v>195</v>
      </c>
      <c r="D95" s="121" t="s">
        <v>228</v>
      </c>
      <c r="F95" s="33"/>
      <c r="G95" s="34"/>
      <c r="H95" s="35">
        <f t="shared" si="11"/>
        <v>0.02</v>
      </c>
      <c r="I95" s="34"/>
      <c r="J95" s="34"/>
      <c r="K95" s="35"/>
      <c r="L95" s="34"/>
      <c r="M95" s="61">
        <v>19.440000000000001</v>
      </c>
      <c r="N95" s="35">
        <f t="shared" si="12"/>
        <v>14673.099999999999</v>
      </c>
      <c r="O95" s="104"/>
      <c r="P95" s="34"/>
      <c r="Q95" s="34"/>
      <c r="R95" s="34"/>
      <c r="S95" s="34"/>
      <c r="T95" s="34"/>
      <c r="U95"/>
      <c r="V95" s="34"/>
      <c r="W95"/>
      <c r="X95" s="34"/>
      <c r="Y95" s="34"/>
      <c r="Z95" s="34"/>
      <c r="AA95" s="35"/>
      <c r="AB95" s="34"/>
      <c r="AC95" s="34"/>
      <c r="AD95" s="34"/>
      <c r="AE95" s="34"/>
      <c r="AF95" s="34"/>
      <c r="AG95" s="61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61">
        <v>19.440000000000001</v>
      </c>
      <c r="AV95" s="35"/>
      <c r="AW95" s="61">
        <f t="shared" si="13"/>
        <v>19.440000000000001</v>
      </c>
      <c r="AX95" s="61">
        <f t="shared" si="14"/>
        <v>19.440000000000001</v>
      </c>
      <c r="AY95" s="61">
        <f t="shared" si="15"/>
        <v>0</v>
      </c>
    </row>
    <row r="96" spans="1:51" x14ac:dyDescent="0.25">
      <c r="A96" s="31">
        <v>88</v>
      </c>
      <c r="B96" s="82" t="s">
        <v>195</v>
      </c>
      <c r="D96" s="121" t="s">
        <v>229</v>
      </c>
      <c r="F96" s="33"/>
      <c r="G96" s="34"/>
      <c r="H96" s="35">
        <f t="shared" si="11"/>
        <v>0.02</v>
      </c>
      <c r="I96" s="34"/>
      <c r="J96" s="34"/>
      <c r="K96" s="35"/>
      <c r="L96" s="34"/>
      <c r="M96" s="61">
        <v>15.12</v>
      </c>
      <c r="N96" s="35">
        <f t="shared" si="12"/>
        <v>14657.979999999998</v>
      </c>
      <c r="O96" s="104"/>
      <c r="P96" s="34"/>
      <c r="Q96" s="34"/>
      <c r="R96" s="34"/>
      <c r="S96" s="34"/>
      <c r="T96" s="34"/>
      <c r="U96"/>
      <c r="V96" s="34"/>
      <c r="W96"/>
      <c r="X96" s="34"/>
      <c r="Y96" s="34"/>
      <c r="Z96" s="34"/>
      <c r="AA96" s="35"/>
      <c r="AB96" s="34"/>
      <c r="AC96" s="34"/>
      <c r="AD96" s="34"/>
      <c r="AE96" s="34"/>
      <c r="AF96" s="34"/>
      <c r="AG96" s="61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61">
        <v>15.12</v>
      </c>
      <c r="AV96" s="35"/>
      <c r="AW96" s="61">
        <f t="shared" si="13"/>
        <v>15.12</v>
      </c>
      <c r="AX96" s="61">
        <f t="shared" si="14"/>
        <v>15.12</v>
      </c>
      <c r="AY96" s="61">
        <f t="shared" si="15"/>
        <v>0</v>
      </c>
    </row>
    <row r="97" spans="1:51" x14ac:dyDescent="0.25">
      <c r="A97" s="31">
        <v>89</v>
      </c>
      <c r="B97" s="82" t="s">
        <v>195</v>
      </c>
      <c r="D97" s="121" t="s">
        <v>230</v>
      </c>
      <c r="F97" s="33"/>
      <c r="G97" s="34"/>
      <c r="H97" s="35">
        <f t="shared" si="11"/>
        <v>0.02</v>
      </c>
      <c r="I97" s="34"/>
      <c r="J97" s="34"/>
      <c r="K97" s="35"/>
      <c r="L97" s="34"/>
      <c r="M97" s="61">
        <v>9.7200000000000006</v>
      </c>
      <c r="N97" s="35">
        <f t="shared" si="12"/>
        <v>14648.259999999998</v>
      </c>
      <c r="O97" s="104"/>
      <c r="P97" s="34"/>
      <c r="Q97" s="34"/>
      <c r="R97" s="34"/>
      <c r="S97" s="34"/>
      <c r="T97" s="34"/>
      <c r="U97"/>
      <c r="V97" s="34"/>
      <c r="W97"/>
      <c r="X97" s="34"/>
      <c r="Y97" s="34"/>
      <c r="Z97" s="34"/>
      <c r="AA97" s="35"/>
      <c r="AB97" s="34"/>
      <c r="AC97" s="34"/>
      <c r="AD97" s="34"/>
      <c r="AE97" s="34"/>
      <c r="AF97" s="34"/>
      <c r="AG97" s="61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61">
        <v>9.7200000000000006</v>
      </c>
      <c r="AV97" s="35"/>
      <c r="AW97" s="61">
        <f t="shared" si="13"/>
        <v>9.7200000000000006</v>
      </c>
      <c r="AX97" s="61">
        <f t="shared" si="14"/>
        <v>9.7200000000000006</v>
      </c>
      <c r="AY97" s="61">
        <f t="shared" si="15"/>
        <v>0</v>
      </c>
    </row>
    <row r="98" spans="1:51" x14ac:dyDescent="0.25">
      <c r="A98" s="31">
        <v>90</v>
      </c>
      <c r="B98" s="82" t="s">
        <v>195</v>
      </c>
      <c r="D98" s="121" t="s">
        <v>231</v>
      </c>
      <c r="F98" s="33"/>
      <c r="G98" s="34"/>
      <c r="H98" s="35">
        <f t="shared" si="11"/>
        <v>0.02</v>
      </c>
      <c r="I98" s="34"/>
      <c r="J98" s="34"/>
      <c r="K98" s="35"/>
      <c r="L98" s="34"/>
      <c r="M98" s="61">
        <v>16.559999999999999</v>
      </c>
      <c r="N98" s="35">
        <f t="shared" si="12"/>
        <v>14631.699999999999</v>
      </c>
      <c r="O98" s="104"/>
      <c r="P98" s="34"/>
      <c r="Q98" s="34"/>
      <c r="R98" s="34"/>
      <c r="S98" s="34"/>
      <c r="T98" s="34"/>
      <c r="U98"/>
      <c r="V98" s="34"/>
      <c r="W98"/>
      <c r="X98" s="34"/>
      <c r="Y98" s="34"/>
      <c r="Z98" s="34"/>
      <c r="AA98" s="35"/>
      <c r="AB98" s="34"/>
      <c r="AC98" s="34"/>
      <c r="AD98" s="34"/>
      <c r="AE98" s="34"/>
      <c r="AF98" s="34"/>
      <c r="AG98" s="61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61">
        <v>16.559999999999999</v>
      </c>
      <c r="AV98" s="35"/>
      <c r="AW98" s="61">
        <f t="shared" si="13"/>
        <v>16.559999999999999</v>
      </c>
      <c r="AX98" s="61">
        <f t="shared" si="14"/>
        <v>16.559999999999999</v>
      </c>
      <c r="AY98" s="61">
        <f t="shared" si="15"/>
        <v>0</v>
      </c>
    </row>
    <row r="99" spans="1:51" x14ac:dyDescent="0.25">
      <c r="A99" s="31">
        <v>91</v>
      </c>
      <c r="B99" s="82" t="s">
        <v>195</v>
      </c>
      <c r="D99" s="121" t="s">
        <v>232</v>
      </c>
      <c r="F99" s="33"/>
      <c r="G99" s="34"/>
      <c r="H99" s="35">
        <f t="shared" si="11"/>
        <v>0.02</v>
      </c>
      <c r="I99" s="34"/>
      <c r="J99" s="34"/>
      <c r="K99" s="35"/>
      <c r="L99" s="34"/>
      <c r="M99" s="61">
        <v>17.64</v>
      </c>
      <c r="N99" s="35">
        <f t="shared" si="12"/>
        <v>14614.06</v>
      </c>
      <c r="O99" s="104"/>
      <c r="P99" s="34"/>
      <c r="Q99" s="34"/>
      <c r="R99" s="34"/>
      <c r="S99" s="34"/>
      <c r="T99" s="34"/>
      <c r="U99"/>
      <c r="V99" s="34"/>
      <c r="W99"/>
      <c r="X99" s="34"/>
      <c r="Y99" s="34"/>
      <c r="Z99" s="34"/>
      <c r="AA99" s="35"/>
      <c r="AB99" s="34"/>
      <c r="AC99" s="34"/>
      <c r="AD99" s="34"/>
      <c r="AE99" s="34"/>
      <c r="AF99" s="34"/>
      <c r="AG99" s="61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61">
        <v>17.64</v>
      </c>
      <c r="AV99" s="35"/>
      <c r="AW99" s="61">
        <f t="shared" si="13"/>
        <v>17.64</v>
      </c>
      <c r="AX99" s="61">
        <f t="shared" si="14"/>
        <v>17.64</v>
      </c>
      <c r="AY99" s="61">
        <f t="shared" si="15"/>
        <v>0</v>
      </c>
    </row>
    <row r="100" spans="1:51" x14ac:dyDescent="0.25">
      <c r="A100" s="31">
        <v>92</v>
      </c>
      <c r="B100" s="82" t="s">
        <v>195</v>
      </c>
      <c r="D100" s="121" t="s">
        <v>233</v>
      </c>
      <c r="F100" s="33"/>
      <c r="G100" s="34"/>
      <c r="H100" s="35">
        <f t="shared" si="11"/>
        <v>0.02</v>
      </c>
      <c r="I100" s="34"/>
      <c r="J100" s="34"/>
      <c r="K100" s="35"/>
      <c r="L100" s="34"/>
      <c r="M100" s="61">
        <v>13.68</v>
      </c>
      <c r="N100" s="35">
        <f t="shared" si="12"/>
        <v>14600.38</v>
      </c>
      <c r="O100" s="104"/>
      <c r="P100" s="34"/>
      <c r="Q100" s="34"/>
      <c r="R100" s="34"/>
      <c r="S100" s="34"/>
      <c r="T100" s="34"/>
      <c r="U100"/>
      <c r="V100" s="34"/>
      <c r="W100"/>
      <c r="X100" s="34"/>
      <c r="Y100" s="34"/>
      <c r="Z100" s="34"/>
      <c r="AA100" s="35"/>
      <c r="AB100" s="34"/>
      <c r="AC100" s="34"/>
      <c r="AD100" s="34"/>
      <c r="AE100" s="34"/>
      <c r="AF100" s="34"/>
      <c r="AG100" s="61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61">
        <v>13.68</v>
      </c>
      <c r="AV100" s="35"/>
      <c r="AW100" s="61">
        <f t="shared" si="13"/>
        <v>13.68</v>
      </c>
      <c r="AX100" s="61">
        <f t="shared" si="14"/>
        <v>13.68</v>
      </c>
      <c r="AY100" s="61">
        <f t="shared" si="15"/>
        <v>0</v>
      </c>
    </row>
    <row r="101" spans="1:51" x14ac:dyDescent="0.25">
      <c r="A101" s="31">
        <v>93</v>
      </c>
      <c r="B101" s="82" t="s">
        <v>195</v>
      </c>
      <c r="D101" s="121" t="s">
        <v>234</v>
      </c>
      <c r="F101" s="33"/>
      <c r="G101" s="34"/>
      <c r="H101" s="35">
        <f t="shared" si="11"/>
        <v>0.02</v>
      </c>
      <c r="I101" s="34"/>
      <c r="J101" s="34"/>
      <c r="K101" s="35"/>
      <c r="L101" s="34"/>
      <c r="M101" s="61">
        <v>21.24</v>
      </c>
      <c r="N101" s="35">
        <f t="shared" si="12"/>
        <v>14579.14</v>
      </c>
      <c r="O101" s="104"/>
      <c r="P101" s="34"/>
      <c r="Q101" s="34"/>
      <c r="R101" s="34"/>
      <c r="S101" s="34"/>
      <c r="T101" s="34"/>
      <c r="U101"/>
      <c r="V101" s="34"/>
      <c r="W101"/>
      <c r="X101" s="34"/>
      <c r="Y101" s="34"/>
      <c r="Z101" s="34"/>
      <c r="AA101" s="35"/>
      <c r="AB101" s="34"/>
      <c r="AC101" s="34"/>
      <c r="AD101" s="34"/>
      <c r="AE101" s="34"/>
      <c r="AF101" s="34"/>
      <c r="AG101" s="61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61">
        <v>21.24</v>
      </c>
      <c r="AV101" s="35"/>
      <c r="AW101" s="61">
        <f t="shared" si="13"/>
        <v>21.24</v>
      </c>
      <c r="AX101" s="61">
        <f t="shared" si="14"/>
        <v>21.24</v>
      </c>
      <c r="AY101" s="61">
        <f t="shared" si="15"/>
        <v>0</v>
      </c>
    </row>
    <row r="102" spans="1:51" x14ac:dyDescent="0.25">
      <c r="A102" s="31">
        <v>94</v>
      </c>
      <c r="B102" s="82" t="s">
        <v>195</v>
      </c>
      <c r="D102" s="121" t="s">
        <v>235</v>
      </c>
      <c r="F102" s="33"/>
      <c r="G102" s="34"/>
      <c r="H102" s="35">
        <f t="shared" si="11"/>
        <v>0.02</v>
      </c>
      <c r="I102" s="34"/>
      <c r="J102" s="34"/>
      <c r="K102" s="35"/>
      <c r="L102" s="34"/>
      <c r="M102" s="61">
        <v>37.799999999999997</v>
      </c>
      <c r="N102" s="35">
        <f t="shared" si="12"/>
        <v>14541.34</v>
      </c>
      <c r="O102" s="104"/>
      <c r="P102" s="34"/>
      <c r="Q102" s="34"/>
      <c r="R102" s="34"/>
      <c r="S102" s="34"/>
      <c r="T102" s="34"/>
      <c r="U102"/>
      <c r="V102" s="34"/>
      <c r="W102"/>
      <c r="X102" s="34"/>
      <c r="Y102" s="34"/>
      <c r="Z102" s="34"/>
      <c r="AA102" s="35"/>
      <c r="AB102" s="34"/>
      <c r="AC102" s="34"/>
      <c r="AD102" s="34"/>
      <c r="AE102" s="34"/>
      <c r="AF102" s="34"/>
      <c r="AG102" s="61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61">
        <v>37.799999999999997</v>
      </c>
      <c r="AV102" s="35"/>
      <c r="AW102" s="61">
        <f t="shared" si="13"/>
        <v>37.799999999999997</v>
      </c>
      <c r="AX102" s="61">
        <f t="shared" si="14"/>
        <v>37.799999999999997</v>
      </c>
      <c r="AY102" s="61">
        <f t="shared" si="15"/>
        <v>0</v>
      </c>
    </row>
    <row r="103" spans="1:51" x14ac:dyDescent="0.25">
      <c r="A103" s="31">
        <v>95</v>
      </c>
      <c r="B103" s="82" t="s">
        <v>195</v>
      </c>
      <c r="D103" s="121" t="s">
        <v>236</v>
      </c>
      <c r="F103" s="33"/>
      <c r="G103" s="34"/>
      <c r="H103" s="35">
        <f t="shared" si="11"/>
        <v>0.02</v>
      </c>
      <c r="I103" s="34"/>
      <c r="J103" s="34"/>
      <c r="K103" s="35"/>
      <c r="L103" s="34"/>
      <c r="M103" s="61">
        <v>4.32</v>
      </c>
      <c r="N103" s="35">
        <f t="shared" si="12"/>
        <v>14537.02</v>
      </c>
      <c r="O103" s="104"/>
      <c r="P103" s="34"/>
      <c r="Q103" s="34"/>
      <c r="R103" s="34"/>
      <c r="S103" s="34"/>
      <c r="T103" s="34"/>
      <c r="U103"/>
      <c r="V103" s="34"/>
      <c r="W103"/>
      <c r="X103" s="34"/>
      <c r="Y103" s="34"/>
      <c r="Z103" s="34"/>
      <c r="AA103" s="35"/>
      <c r="AB103" s="34"/>
      <c r="AC103" s="34"/>
      <c r="AD103" s="34"/>
      <c r="AE103" s="34"/>
      <c r="AF103" s="34"/>
      <c r="AG103" s="61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61">
        <v>4.32</v>
      </c>
      <c r="AV103" s="35"/>
      <c r="AW103" s="61">
        <f t="shared" si="13"/>
        <v>4.32</v>
      </c>
      <c r="AX103" s="61">
        <f t="shared" si="14"/>
        <v>4.32</v>
      </c>
      <c r="AY103" s="61">
        <f t="shared" si="15"/>
        <v>0</v>
      </c>
    </row>
    <row r="104" spans="1:51" x14ac:dyDescent="0.25">
      <c r="A104" s="31">
        <v>96</v>
      </c>
      <c r="B104" s="82" t="s">
        <v>195</v>
      </c>
      <c r="D104" s="121" t="s">
        <v>237</v>
      </c>
      <c r="F104" s="33"/>
      <c r="G104" s="34"/>
      <c r="H104" s="35">
        <f t="shared" si="11"/>
        <v>0.02</v>
      </c>
      <c r="I104" s="34"/>
      <c r="J104" s="34"/>
      <c r="K104" s="35"/>
      <c r="L104" s="34"/>
      <c r="M104" s="61">
        <v>16.559999999999999</v>
      </c>
      <c r="N104" s="35">
        <f t="shared" si="12"/>
        <v>14520.460000000001</v>
      </c>
      <c r="O104" s="104"/>
      <c r="P104" s="34"/>
      <c r="Q104" s="34"/>
      <c r="R104" s="34"/>
      <c r="S104" s="34"/>
      <c r="T104" s="34"/>
      <c r="U104"/>
      <c r="V104" s="34"/>
      <c r="W104"/>
      <c r="X104" s="34"/>
      <c r="Y104" s="34"/>
      <c r="Z104" s="34"/>
      <c r="AA104" s="35"/>
      <c r="AB104" s="34"/>
      <c r="AC104" s="34"/>
      <c r="AD104" s="34"/>
      <c r="AE104" s="34"/>
      <c r="AF104" s="34"/>
      <c r="AG104" s="61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61">
        <v>16.559999999999999</v>
      </c>
      <c r="AV104" s="35"/>
      <c r="AW104" s="61">
        <f t="shared" si="13"/>
        <v>16.559999999999999</v>
      </c>
      <c r="AX104" s="61">
        <f t="shared" si="14"/>
        <v>16.559999999999999</v>
      </c>
      <c r="AY104" s="61">
        <f t="shared" si="15"/>
        <v>0</v>
      </c>
    </row>
    <row r="105" spans="1:51" x14ac:dyDescent="0.25">
      <c r="A105" s="31">
        <v>97</v>
      </c>
      <c r="B105" s="82" t="s">
        <v>195</v>
      </c>
      <c r="D105" s="121" t="s">
        <v>238</v>
      </c>
      <c r="F105" s="33"/>
      <c r="G105" s="34"/>
      <c r="H105" s="35">
        <f t="shared" si="11"/>
        <v>0.02</v>
      </c>
      <c r="I105" s="34"/>
      <c r="J105" s="34"/>
      <c r="K105" s="35"/>
      <c r="L105" s="34"/>
      <c r="M105" s="61">
        <v>42.12</v>
      </c>
      <c r="N105" s="35">
        <f t="shared" si="12"/>
        <v>14478.34</v>
      </c>
      <c r="O105" s="104"/>
      <c r="P105" s="34"/>
      <c r="Q105" s="34"/>
      <c r="R105" s="34"/>
      <c r="S105" s="34"/>
      <c r="T105" s="34"/>
      <c r="U105"/>
      <c r="V105" s="34"/>
      <c r="W105"/>
      <c r="X105" s="34"/>
      <c r="Y105" s="34"/>
      <c r="Z105" s="34"/>
      <c r="AA105" s="35"/>
      <c r="AB105" s="34"/>
      <c r="AC105" s="34"/>
      <c r="AD105" s="34"/>
      <c r="AE105" s="34"/>
      <c r="AF105" s="34"/>
      <c r="AG105" s="61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61">
        <v>42.12</v>
      </c>
      <c r="AV105" s="35"/>
      <c r="AW105" s="61">
        <f t="shared" si="13"/>
        <v>42.12</v>
      </c>
      <c r="AX105" s="61">
        <f t="shared" si="14"/>
        <v>42.12</v>
      </c>
      <c r="AY105" s="61">
        <f t="shared" si="15"/>
        <v>0</v>
      </c>
    </row>
    <row r="106" spans="1:51" x14ac:dyDescent="0.25">
      <c r="A106" s="31">
        <v>98</v>
      </c>
      <c r="B106" s="82" t="s">
        <v>195</v>
      </c>
      <c r="D106" s="121" t="s">
        <v>239</v>
      </c>
      <c r="F106" s="33"/>
      <c r="G106" s="34"/>
      <c r="H106" s="35">
        <f t="shared" si="11"/>
        <v>0.02</v>
      </c>
      <c r="I106" s="34"/>
      <c r="J106" s="34"/>
      <c r="K106" s="35"/>
      <c r="L106" s="34"/>
      <c r="M106" s="61">
        <v>12.24</v>
      </c>
      <c r="N106" s="35">
        <f t="shared" si="12"/>
        <v>14466.1</v>
      </c>
      <c r="O106" s="104"/>
      <c r="P106" s="34"/>
      <c r="Q106" s="34"/>
      <c r="R106" s="34"/>
      <c r="S106" s="34"/>
      <c r="T106" s="34"/>
      <c r="U106"/>
      <c r="V106" s="34"/>
      <c r="W106"/>
      <c r="X106" s="34"/>
      <c r="Y106" s="34"/>
      <c r="Z106" s="34"/>
      <c r="AA106" s="35"/>
      <c r="AB106" s="34"/>
      <c r="AC106" s="34"/>
      <c r="AD106" s="34"/>
      <c r="AE106" s="34"/>
      <c r="AF106" s="34"/>
      <c r="AG106" s="61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61">
        <v>12.24</v>
      </c>
      <c r="AV106" s="35"/>
      <c r="AW106" s="61">
        <f t="shared" si="13"/>
        <v>12.24</v>
      </c>
      <c r="AX106" s="61">
        <f t="shared" si="14"/>
        <v>12.24</v>
      </c>
      <c r="AY106" s="61">
        <f t="shared" si="15"/>
        <v>0</v>
      </c>
    </row>
    <row r="107" spans="1:51" x14ac:dyDescent="0.25">
      <c r="A107" s="31">
        <v>99</v>
      </c>
      <c r="B107" s="82" t="s">
        <v>195</v>
      </c>
      <c r="D107" s="121" t="s">
        <v>240</v>
      </c>
      <c r="F107" s="33"/>
      <c r="G107" s="34"/>
      <c r="H107" s="35">
        <f t="shared" si="11"/>
        <v>0.02</v>
      </c>
      <c r="I107" s="34"/>
      <c r="J107" s="34"/>
      <c r="K107" s="35"/>
      <c r="L107" s="34"/>
      <c r="M107" s="61">
        <v>12.42</v>
      </c>
      <c r="N107" s="35">
        <f t="shared" si="12"/>
        <v>14453.68</v>
      </c>
      <c r="O107" s="104"/>
      <c r="P107" s="34"/>
      <c r="Q107" s="34"/>
      <c r="R107" s="34"/>
      <c r="S107" s="34"/>
      <c r="T107" s="34"/>
      <c r="U107"/>
      <c r="V107" s="34"/>
      <c r="W107"/>
      <c r="X107" s="34"/>
      <c r="Y107" s="34"/>
      <c r="Z107" s="34"/>
      <c r="AA107" s="35"/>
      <c r="AB107" s="34"/>
      <c r="AC107" s="34"/>
      <c r="AD107" s="34"/>
      <c r="AE107" s="34"/>
      <c r="AF107" s="34"/>
      <c r="AG107" s="61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61">
        <v>12.42</v>
      </c>
      <c r="AV107" s="35"/>
      <c r="AW107" s="61">
        <f t="shared" si="13"/>
        <v>12.42</v>
      </c>
      <c r="AX107" s="61">
        <f t="shared" si="14"/>
        <v>12.42</v>
      </c>
      <c r="AY107" s="61">
        <f t="shared" si="15"/>
        <v>0</v>
      </c>
    </row>
    <row r="108" spans="1:51" x14ac:dyDescent="0.25">
      <c r="A108" s="31">
        <v>100</v>
      </c>
      <c r="B108" s="82" t="s">
        <v>195</v>
      </c>
      <c r="D108" s="121" t="s">
        <v>241</v>
      </c>
      <c r="F108" s="33"/>
      <c r="G108" s="34"/>
      <c r="H108" s="35">
        <f t="shared" si="11"/>
        <v>0.02</v>
      </c>
      <c r="I108" s="34"/>
      <c r="J108" s="34"/>
      <c r="K108" s="35"/>
      <c r="L108" s="34"/>
      <c r="M108" s="61">
        <v>8.1</v>
      </c>
      <c r="N108" s="35">
        <f t="shared" si="12"/>
        <v>14445.58</v>
      </c>
      <c r="O108" s="104"/>
      <c r="P108" s="34"/>
      <c r="Q108" s="34"/>
      <c r="R108" s="34"/>
      <c r="S108" s="34"/>
      <c r="T108" s="34"/>
      <c r="U108"/>
      <c r="V108" s="34"/>
      <c r="W108"/>
      <c r="X108" s="34"/>
      <c r="Y108" s="34"/>
      <c r="Z108" s="34"/>
      <c r="AA108" s="35"/>
      <c r="AB108" s="34"/>
      <c r="AC108" s="34"/>
      <c r="AD108" s="34"/>
      <c r="AE108" s="34"/>
      <c r="AF108" s="34"/>
      <c r="AG108" s="61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61">
        <v>8.1</v>
      </c>
      <c r="AV108" s="35"/>
      <c r="AW108" s="61">
        <f t="shared" si="13"/>
        <v>8.1</v>
      </c>
      <c r="AX108" s="61">
        <f t="shared" si="14"/>
        <v>8.1</v>
      </c>
      <c r="AY108" s="61">
        <f t="shared" si="15"/>
        <v>0</v>
      </c>
    </row>
    <row r="109" spans="1:51" x14ac:dyDescent="0.25">
      <c r="A109" s="31">
        <v>101</v>
      </c>
      <c r="B109" s="82" t="s">
        <v>195</v>
      </c>
      <c r="D109" s="121" t="s">
        <v>242</v>
      </c>
      <c r="F109" s="33"/>
      <c r="G109" s="34"/>
      <c r="H109" s="35">
        <f t="shared" si="11"/>
        <v>0.02</v>
      </c>
      <c r="I109" s="34"/>
      <c r="J109" s="34"/>
      <c r="K109" s="35"/>
      <c r="L109" s="34"/>
      <c r="M109" s="61">
        <v>6.48</v>
      </c>
      <c r="N109" s="35">
        <f t="shared" si="12"/>
        <v>14439.1</v>
      </c>
      <c r="O109" s="104"/>
      <c r="P109" s="34"/>
      <c r="Q109" s="34"/>
      <c r="R109" s="34"/>
      <c r="S109" s="34"/>
      <c r="T109" s="34"/>
      <c r="U109"/>
      <c r="V109" s="34"/>
      <c r="W109"/>
      <c r="X109" s="34"/>
      <c r="Y109" s="34"/>
      <c r="Z109" s="34"/>
      <c r="AA109" s="35"/>
      <c r="AB109" s="34"/>
      <c r="AC109" s="34"/>
      <c r="AD109" s="34"/>
      <c r="AE109" s="34"/>
      <c r="AF109" s="34"/>
      <c r="AG109" s="61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61">
        <v>6.48</v>
      </c>
      <c r="AV109" s="35"/>
      <c r="AW109" s="61">
        <f t="shared" si="13"/>
        <v>6.48</v>
      </c>
      <c r="AX109" s="61">
        <f t="shared" si="14"/>
        <v>6.48</v>
      </c>
      <c r="AY109" s="61">
        <f t="shared" si="15"/>
        <v>0</v>
      </c>
    </row>
    <row r="110" spans="1:51" x14ac:dyDescent="0.25">
      <c r="A110" s="31">
        <v>102</v>
      </c>
      <c r="B110" s="82" t="s">
        <v>195</v>
      </c>
      <c r="D110" s="121" t="s">
        <v>243</v>
      </c>
      <c r="F110" s="33"/>
      <c r="G110" s="34"/>
      <c r="H110" s="35">
        <f t="shared" si="11"/>
        <v>0.02</v>
      </c>
      <c r="I110" s="34"/>
      <c r="J110" s="34"/>
      <c r="K110" s="35"/>
      <c r="L110" s="34"/>
      <c r="M110" s="61">
        <v>12.06</v>
      </c>
      <c r="N110" s="35">
        <f t="shared" si="12"/>
        <v>14427.04</v>
      </c>
      <c r="O110" s="104"/>
      <c r="P110" s="34"/>
      <c r="Q110" s="34"/>
      <c r="R110" s="34"/>
      <c r="S110" s="34"/>
      <c r="T110" s="34"/>
      <c r="U110"/>
      <c r="V110" s="34"/>
      <c r="W110"/>
      <c r="X110" s="34"/>
      <c r="Y110" s="34"/>
      <c r="Z110" s="34"/>
      <c r="AA110" s="35"/>
      <c r="AB110" s="34"/>
      <c r="AC110" s="34"/>
      <c r="AD110" s="34"/>
      <c r="AE110" s="34"/>
      <c r="AF110" s="34"/>
      <c r="AG110" s="61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61">
        <v>12.06</v>
      </c>
      <c r="AV110" s="35"/>
      <c r="AW110" s="61">
        <f t="shared" si="13"/>
        <v>12.06</v>
      </c>
      <c r="AX110" s="61">
        <f t="shared" si="14"/>
        <v>12.06</v>
      </c>
      <c r="AY110" s="61">
        <f t="shared" si="15"/>
        <v>0</v>
      </c>
    </row>
    <row r="111" spans="1:51" x14ac:dyDescent="0.25">
      <c r="A111" s="31">
        <v>103</v>
      </c>
      <c r="B111" s="82" t="s">
        <v>195</v>
      </c>
      <c r="D111" s="121" t="s">
        <v>244</v>
      </c>
      <c r="F111" s="33"/>
      <c r="G111" s="34"/>
      <c r="H111" s="35">
        <f t="shared" si="11"/>
        <v>0.02</v>
      </c>
      <c r="I111" s="34"/>
      <c r="J111" s="34"/>
      <c r="K111" s="35"/>
      <c r="L111" s="34"/>
      <c r="M111" s="61">
        <v>3.96</v>
      </c>
      <c r="N111" s="35">
        <f t="shared" si="12"/>
        <v>14423.080000000002</v>
      </c>
      <c r="O111" s="104"/>
      <c r="P111" s="34"/>
      <c r="Q111" s="34"/>
      <c r="R111" s="34"/>
      <c r="S111" s="34"/>
      <c r="T111" s="34"/>
      <c r="U111"/>
      <c r="V111" s="34"/>
      <c r="W111"/>
      <c r="X111" s="34"/>
      <c r="Y111" s="34"/>
      <c r="Z111" s="34"/>
      <c r="AA111" s="35"/>
      <c r="AB111" s="34"/>
      <c r="AC111" s="34"/>
      <c r="AD111" s="34"/>
      <c r="AE111" s="34"/>
      <c r="AF111" s="34"/>
      <c r="AG111" s="61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61">
        <v>3.96</v>
      </c>
      <c r="AV111" s="35"/>
      <c r="AW111" s="61">
        <f t="shared" si="13"/>
        <v>3.96</v>
      </c>
      <c r="AX111" s="61">
        <f t="shared" si="14"/>
        <v>3.96</v>
      </c>
      <c r="AY111" s="61">
        <f t="shared" si="15"/>
        <v>0</v>
      </c>
    </row>
    <row r="112" spans="1:51" x14ac:dyDescent="0.25">
      <c r="A112" s="31">
        <v>104</v>
      </c>
      <c r="B112" s="82" t="s">
        <v>195</v>
      </c>
      <c r="D112" s="121" t="s">
        <v>245</v>
      </c>
      <c r="F112" s="33"/>
      <c r="G112" s="34"/>
      <c r="H112" s="35">
        <f t="shared" si="11"/>
        <v>0.02</v>
      </c>
      <c r="I112" s="34"/>
      <c r="J112" s="34"/>
      <c r="K112" s="35"/>
      <c r="L112" s="34"/>
      <c r="M112" s="61">
        <v>14.4</v>
      </c>
      <c r="N112" s="35">
        <f t="shared" si="12"/>
        <v>14408.680000000002</v>
      </c>
      <c r="O112" s="104"/>
      <c r="P112" s="34"/>
      <c r="Q112" s="34"/>
      <c r="R112" s="34"/>
      <c r="S112" s="34"/>
      <c r="T112" s="34"/>
      <c r="U112"/>
      <c r="V112" s="34"/>
      <c r="W112"/>
      <c r="X112" s="34"/>
      <c r="Y112" s="34"/>
      <c r="Z112" s="34"/>
      <c r="AA112" s="35"/>
      <c r="AB112" s="34"/>
      <c r="AC112" s="34"/>
      <c r="AD112" s="34"/>
      <c r="AE112" s="34"/>
      <c r="AF112" s="34"/>
      <c r="AG112" s="61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61">
        <v>14.4</v>
      </c>
      <c r="AV112" s="35"/>
      <c r="AW112" s="61">
        <f t="shared" si="13"/>
        <v>14.4</v>
      </c>
      <c r="AX112" s="61">
        <f t="shared" si="14"/>
        <v>14.4</v>
      </c>
      <c r="AY112" s="61">
        <f t="shared" si="15"/>
        <v>0</v>
      </c>
    </row>
    <row r="113" spans="1:51" x14ac:dyDescent="0.25">
      <c r="A113" s="31">
        <v>105</v>
      </c>
      <c r="B113" s="82" t="s">
        <v>195</v>
      </c>
      <c r="D113" s="121" t="s">
        <v>246</v>
      </c>
      <c r="F113" s="33"/>
      <c r="G113" s="34"/>
      <c r="H113" s="35">
        <f t="shared" si="11"/>
        <v>0.02</v>
      </c>
      <c r="I113" s="34"/>
      <c r="J113" s="34"/>
      <c r="K113" s="35"/>
      <c r="L113" s="34"/>
      <c r="M113" s="61">
        <v>20.7</v>
      </c>
      <c r="N113" s="35">
        <f t="shared" si="12"/>
        <v>14387.980000000001</v>
      </c>
      <c r="O113" s="104"/>
      <c r="P113" s="34"/>
      <c r="Q113" s="34"/>
      <c r="R113" s="34"/>
      <c r="S113" s="34"/>
      <c r="T113" s="34"/>
      <c r="U113"/>
      <c r="V113" s="34"/>
      <c r="W113"/>
      <c r="X113" s="34"/>
      <c r="Y113" s="34"/>
      <c r="Z113" s="34"/>
      <c r="AA113" s="35"/>
      <c r="AB113" s="34"/>
      <c r="AC113" s="34"/>
      <c r="AD113" s="34"/>
      <c r="AE113" s="34"/>
      <c r="AF113" s="34"/>
      <c r="AG113" s="61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61">
        <v>20.7</v>
      </c>
      <c r="AV113" s="35"/>
      <c r="AW113" s="61">
        <f t="shared" si="13"/>
        <v>20.7</v>
      </c>
      <c r="AX113" s="61">
        <f t="shared" si="14"/>
        <v>20.7</v>
      </c>
      <c r="AY113" s="61">
        <f t="shared" si="15"/>
        <v>0</v>
      </c>
    </row>
    <row r="114" spans="1:51" x14ac:dyDescent="0.25">
      <c r="A114" s="31">
        <v>106</v>
      </c>
      <c r="B114" s="82" t="s">
        <v>195</v>
      </c>
      <c r="D114" s="121" t="s">
        <v>248</v>
      </c>
      <c r="F114" s="33"/>
      <c r="G114" s="34"/>
      <c r="H114" s="35">
        <f t="shared" si="11"/>
        <v>0.02</v>
      </c>
      <c r="I114" s="34"/>
      <c r="J114" s="34"/>
      <c r="K114" s="35"/>
      <c r="L114" s="34"/>
      <c r="M114" s="61">
        <v>90</v>
      </c>
      <c r="N114" s="35">
        <f t="shared" si="12"/>
        <v>14297.980000000001</v>
      </c>
      <c r="O114" s="104"/>
      <c r="P114" s="34"/>
      <c r="Q114" s="34"/>
      <c r="R114" s="34"/>
      <c r="S114" s="34"/>
      <c r="T114" s="34"/>
      <c r="U114"/>
      <c r="V114" s="34"/>
      <c r="W114"/>
      <c r="X114" s="34"/>
      <c r="Y114" s="34"/>
      <c r="Z114" s="34"/>
      <c r="AA114" s="35"/>
      <c r="AB114" s="34"/>
      <c r="AC114" s="34"/>
      <c r="AD114" s="34"/>
      <c r="AE114" s="34"/>
      <c r="AF114" s="34"/>
      <c r="AG114" s="61"/>
      <c r="AH114" s="34"/>
      <c r="AI114" s="61">
        <v>90</v>
      </c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5"/>
      <c r="AW114" s="61">
        <f t="shared" si="13"/>
        <v>90</v>
      </c>
      <c r="AX114" s="61">
        <f t="shared" si="14"/>
        <v>90</v>
      </c>
      <c r="AY114" s="61">
        <f t="shared" si="15"/>
        <v>0</v>
      </c>
    </row>
    <row r="115" spans="1:51" x14ac:dyDescent="0.25">
      <c r="A115" s="31">
        <v>107</v>
      </c>
      <c r="B115" s="82" t="s">
        <v>195</v>
      </c>
      <c r="D115" s="121" t="s">
        <v>249</v>
      </c>
      <c r="F115" s="33"/>
      <c r="G115" s="34"/>
      <c r="H115" s="35">
        <f t="shared" si="11"/>
        <v>0.02</v>
      </c>
      <c r="I115" s="34"/>
      <c r="J115" s="34"/>
      <c r="K115" s="35"/>
      <c r="L115" s="34"/>
      <c r="M115" s="61">
        <v>72</v>
      </c>
      <c r="N115" s="35">
        <f t="shared" si="12"/>
        <v>14225.980000000001</v>
      </c>
      <c r="O115" s="104"/>
      <c r="P115" s="34"/>
      <c r="Q115" s="34"/>
      <c r="R115" s="34"/>
      <c r="S115" s="34"/>
      <c r="T115" s="34"/>
      <c r="U115"/>
      <c r="V115" s="34"/>
      <c r="W115"/>
      <c r="X115" s="34"/>
      <c r="Y115" s="34"/>
      <c r="Z115" s="34"/>
      <c r="AA115" s="35"/>
      <c r="AB115" s="34"/>
      <c r="AC115" s="34"/>
      <c r="AD115" s="34"/>
      <c r="AE115" s="34"/>
      <c r="AF115" s="34"/>
      <c r="AG115" s="61"/>
      <c r="AH115" s="34"/>
      <c r="AI115" s="61">
        <v>72</v>
      </c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5"/>
      <c r="AW115" s="61">
        <f t="shared" si="13"/>
        <v>72</v>
      </c>
      <c r="AX115" s="61">
        <f t="shared" si="14"/>
        <v>72</v>
      </c>
      <c r="AY115" s="61">
        <f t="shared" si="15"/>
        <v>0</v>
      </c>
    </row>
    <row r="116" spans="1:51" x14ac:dyDescent="0.25">
      <c r="A116" s="31">
        <v>108</v>
      </c>
      <c r="B116" s="82" t="s">
        <v>195</v>
      </c>
      <c r="D116" s="121" t="s">
        <v>247</v>
      </c>
      <c r="F116" s="33"/>
      <c r="G116" s="34"/>
      <c r="H116" s="35">
        <f t="shared" si="11"/>
        <v>0.02</v>
      </c>
      <c r="I116" s="34"/>
      <c r="J116" s="34"/>
      <c r="K116" s="35"/>
      <c r="L116" s="34">
        <v>20</v>
      </c>
      <c r="M116" s="61"/>
      <c r="N116" s="35">
        <f t="shared" si="12"/>
        <v>14245.980000000001</v>
      </c>
      <c r="O116" s="104"/>
      <c r="P116" s="34"/>
      <c r="Q116" s="34"/>
      <c r="R116" s="34"/>
      <c r="S116" s="34"/>
      <c r="T116" s="34"/>
      <c r="U116"/>
      <c r="V116" s="34"/>
      <c r="W116"/>
      <c r="X116" s="34">
        <v>20</v>
      </c>
      <c r="Y116" s="34"/>
      <c r="Z116" s="34"/>
      <c r="AA116" s="35"/>
      <c r="AB116" s="34"/>
      <c r="AC116" s="34"/>
      <c r="AD116" s="34"/>
      <c r="AE116" s="34"/>
      <c r="AF116" s="34"/>
      <c r="AG116" s="61"/>
      <c r="AH116" s="34"/>
      <c r="AI116" s="61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5"/>
      <c r="AW116" s="61">
        <f t="shared" si="13"/>
        <v>20</v>
      </c>
      <c r="AX116" s="61">
        <f t="shared" si="14"/>
        <v>20</v>
      </c>
      <c r="AY116" s="61">
        <f t="shared" si="15"/>
        <v>0</v>
      </c>
    </row>
    <row r="117" spans="1:51" x14ac:dyDescent="0.25">
      <c r="A117" s="31">
        <v>109</v>
      </c>
      <c r="B117" s="82" t="s">
        <v>195</v>
      </c>
      <c r="D117" s="121" t="s">
        <v>250</v>
      </c>
      <c r="F117" s="33"/>
      <c r="G117" s="34"/>
      <c r="H117" s="35">
        <f t="shared" si="11"/>
        <v>0.02</v>
      </c>
      <c r="I117" s="34"/>
      <c r="J117" s="34"/>
      <c r="K117" s="35"/>
      <c r="L117" s="34"/>
      <c r="M117" s="61">
        <v>54</v>
      </c>
      <c r="N117" s="35">
        <f t="shared" si="12"/>
        <v>14191.980000000001</v>
      </c>
      <c r="O117" s="104"/>
      <c r="P117" s="34"/>
      <c r="Q117" s="34"/>
      <c r="R117" s="34"/>
      <c r="S117" s="34"/>
      <c r="T117" s="34"/>
      <c r="U117"/>
      <c r="V117" s="34"/>
      <c r="W117"/>
      <c r="X117" s="34"/>
      <c r="Y117" s="34"/>
      <c r="Z117" s="34"/>
      <c r="AA117" s="35"/>
      <c r="AB117" s="34"/>
      <c r="AC117" s="34"/>
      <c r="AD117" s="34"/>
      <c r="AE117" s="34"/>
      <c r="AF117" s="34"/>
      <c r="AG117" s="61"/>
      <c r="AH117" s="34"/>
      <c r="AI117" s="61">
        <v>54</v>
      </c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61"/>
      <c r="AV117" s="35"/>
      <c r="AW117" s="61">
        <f t="shared" si="13"/>
        <v>54</v>
      </c>
      <c r="AX117" s="61">
        <f t="shared" si="14"/>
        <v>54</v>
      </c>
      <c r="AY117" s="61">
        <f t="shared" si="15"/>
        <v>0</v>
      </c>
    </row>
    <row r="118" spans="1:51" x14ac:dyDescent="0.25">
      <c r="A118" s="31">
        <v>110</v>
      </c>
      <c r="B118" s="82" t="s">
        <v>195</v>
      </c>
      <c r="D118" s="121" t="s">
        <v>252</v>
      </c>
      <c r="F118" s="33"/>
      <c r="G118" s="34"/>
      <c r="H118" s="35">
        <f t="shared" si="11"/>
        <v>0.02</v>
      </c>
      <c r="I118" s="34"/>
      <c r="J118" s="34"/>
      <c r="K118" s="35"/>
      <c r="L118" s="34"/>
      <c r="M118" s="61">
        <v>90</v>
      </c>
      <c r="N118" s="35">
        <f t="shared" si="12"/>
        <v>14101.980000000001</v>
      </c>
      <c r="O118" s="104"/>
      <c r="P118" s="34"/>
      <c r="Q118" s="34"/>
      <c r="R118" s="34"/>
      <c r="S118" s="34"/>
      <c r="T118" s="34"/>
      <c r="U118"/>
      <c r="V118" s="34"/>
      <c r="W118"/>
      <c r="X118" s="34"/>
      <c r="Y118" s="34"/>
      <c r="Z118" s="34"/>
      <c r="AA118" s="35"/>
      <c r="AB118" s="34"/>
      <c r="AC118" s="34"/>
      <c r="AD118" s="34"/>
      <c r="AE118" s="34"/>
      <c r="AF118" s="34"/>
      <c r="AG118" s="61"/>
      <c r="AH118" s="34"/>
      <c r="AI118" s="61">
        <v>90</v>
      </c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61"/>
      <c r="AV118" s="35"/>
      <c r="AW118" s="61">
        <f t="shared" si="13"/>
        <v>90</v>
      </c>
      <c r="AX118" s="61">
        <f t="shared" si="14"/>
        <v>90</v>
      </c>
      <c r="AY118" s="61">
        <f t="shared" si="15"/>
        <v>0</v>
      </c>
    </row>
    <row r="119" spans="1:51" x14ac:dyDescent="0.25">
      <c r="A119" s="31">
        <v>111</v>
      </c>
      <c r="B119" s="82" t="s">
        <v>195</v>
      </c>
      <c r="D119" s="121" t="s">
        <v>251</v>
      </c>
      <c r="F119" s="33"/>
      <c r="G119" s="34"/>
      <c r="H119" s="35">
        <f t="shared" si="11"/>
        <v>0.02</v>
      </c>
      <c r="I119" s="34"/>
      <c r="J119" s="34"/>
      <c r="K119" s="35"/>
      <c r="L119" s="34"/>
      <c r="M119" s="61">
        <v>72</v>
      </c>
      <c r="N119" s="35">
        <f t="shared" si="12"/>
        <v>14029.980000000001</v>
      </c>
      <c r="O119" s="104"/>
      <c r="P119" s="34"/>
      <c r="Q119" s="34"/>
      <c r="R119" s="34"/>
      <c r="S119" s="34"/>
      <c r="T119" s="34"/>
      <c r="U119"/>
      <c r="V119" s="34"/>
      <c r="W119"/>
      <c r="X119" s="34"/>
      <c r="Y119" s="34"/>
      <c r="Z119" s="34"/>
      <c r="AA119" s="35"/>
      <c r="AB119" s="34"/>
      <c r="AC119" s="34"/>
      <c r="AD119" s="34"/>
      <c r="AE119" s="34"/>
      <c r="AF119" s="34"/>
      <c r="AG119" s="61"/>
      <c r="AH119" s="34"/>
      <c r="AI119" s="61">
        <v>72</v>
      </c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61"/>
      <c r="AV119" s="35"/>
      <c r="AW119" s="61">
        <f t="shared" si="13"/>
        <v>72</v>
      </c>
      <c r="AX119" s="61">
        <f t="shared" si="14"/>
        <v>72</v>
      </c>
      <c r="AY119" s="61">
        <f t="shared" si="15"/>
        <v>0</v>
      </c>
    </row>
    <row r="120" spans="1:51" x14ac:dyDescent="0.25">
      <c r="A120" s="31">
        <v>112</v>
      </c>
      <c r="B120" s="82" t="s">
        <v>254</v>
      </c>
      <c r="D120" s="121" t="s">
        <v>253</v>
      </c>
      <c r="F120" s="33"/>
      <c r="G120" s="34"/>
      <c r="H120" s="35">
        <f t="shared" si="11"/>
        <v>0.02</v>
      </c>
      <c r="I120" s="34"/>
      <c r="J120" s="34"/>
      <c r="K120" s="35"/>
      <c r="L120" s="34"/>
      <c r="M120" s="61">
        <v>250</v>
      </c>
      <c r="N120" s="35">
        <f t="shared" si="12"/>
        <v>13779.980000000001</v>
      </c>
      <c r="O120" s="104"/>
      <c r="P120" s="34"/>
      <c r="Q120" s="34"/>
      <c r="R120" s="34"/>
      <c r="S120" s="34"/>
      <c r="T120" s="34"/>
      <c r="U120"/>
      <c r="V120" s="34"/>
      <c r="W120"/>
      <c r="X120" s="34"/>
      <c r="Y120" s="34"/>
      <c r="Z120" s="34"/>
      <c r="AA120" s="35"/>
      <c r="AB120" s="34"/>
      <c r="AC120" s="34"/>
      <c r="AD120" s="34"/>
      <c r="AE120" s="34"/>
      <c r="AF120" s="34"/>
      <c r="AG120" s="61"/>
      <c r="AH120" s="34"/>
      <c r="AI120" s="34">
        <v>250</v>
      </c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61"/>
      <c r="AV120" s="35"/>
      <c r="AW120" s="61">
        <f t="shared" si="13"/>
        <v>250</v>
      </c>
      <c r="AX120" s="61">
        <f t="shared" si="14"/>
        <v>250</v>
      </c>
      <c r="AY120" s="61">
        <f t="shared" si="15"/>
        <v>0</v>
      </c>
    </row>
    <row r="121" spans="1:51" x14ac:dyDescent="0.25">
      <c r="A121" s="31">
        <v>113</v>
      </c>
      <c r="B121" s="82"/>
      <c r="D121" s="135"/>
      <c r="F121" s="33"/>
      <c r="G121" s="34"/>
      <c r="H121" s="35">
        <f t="shared" ref="H121:H226" si="16">H120+F121-G121</f>
        <v>0.02</v>
      </c>
      <c r="I121" s="34"/>
      <c r="J121" s="34"/>
      <c r="K121" s="35"/>
      <c r="L121" s="34"/>
      <c r="M121" s="61"/>
      <c r="N121" s="35">
        <f t="shared" ref="N121:N226" si="17">N120+L121-M121</f>
        <v>13779.980000000001</v>
      </c>
      <c r="O121" s="104"/>
      <c r="P121" s="34"/>
      <c r="Q121" s="34"/>
      <c r="R121" s="34"/>
      <c r="S121" s="34"/>
      <c r="T121" s="34"/>
      <c r="U121"/>
      <c r="V121" s="34"/>
      <c r="W121"/>
      <c r="X121" s="34"/>
      <c r="Y121" s="34"/>
      <c r="Z121" s="34"/>
      <c r="AA121" s="35"/>
      <c r="AB121" s="34"/>
      <c r="AC121" s="34"/>
      <c r="AD121" s="34"/>
      <c r="AE121" s="34"/>
      <c r="AF121" s="34"/>
      <c r="AG121" s="61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61"/>
      <c r="AV121" s="35"/>
      <c r="AW121" s="61">
        <f t="shared" ref="AW121:AW226" si="18">F121+G121+I121+J121+L121+M121</f>
        <v>0</v>
      </c>
      <c r="AX121" s="61">
        <f t="shared" ref="AX121:AX226" si="19">SUM(P121:AV121)</f>
        <v>0</v>
      </c>
      <c r="AY121" s="61">
        <f t="shared" ref="AY121:AY226" si="20">AW121-AX121</f>
        <v>0</v>
      </c>
    </row>
    <row r="122" spans="1:51" x14ac:dyDescent="0.25">
      <c r="A122" s="31">
        <v>114</v>
      </c>
      <c r="B122" s="82"/>
      <c r="D122" s="135"/>
      <c r="F122" s="33"/>
      <c r="G122" s="34"/>
      <c r="H122" s="35">
        <f t="shared" si="16"/>
        <v>0.02</v>
      </c>
      <c r="I122" s="34"/>
      <c r="J122" s="34"/>
      <c r="K122" s="35"/>
      <c r="L122" s="34"/>
      <c r="M122" s="61"/>
      <c r="N122" s="35">
        <f t="shared" si="17"/>
        <v>13779.980000000001</v>
      </c>
      <c r="O122" s="104"/>
      <c r="P122" s="34"/>
      <c r="Q122" s="34"/>
      <c r="R122" s="34"/>
      <c r="S122" s="34"/>
      <c r="T122" s="34"/>
      <c r="U122"/>
      <c r="V122" s="34"/>
      <c r="W122"/>
      <c r="X122" s="34"/>
      <c r="Y122" s="34"/>
      <c r="Z122" s="34"/>
      <c r="AA122" s="35"/>
      <c r="AB122" s="34"/>
      <c r="AC122" s="34"/>
      <c r="AD122" s="34"/>
      <c r="AE122" s="34"/>
      <c r="AF122" s="34"/>
      <c r="AG122" s="61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61"/>
      <c r="AV122" s="35"/>
      <c r="AW122" s="61">
        <f t="shared" si="18"/>
        <v>0</v>
      </c>
      <c r="AX122" s="61">
        <f t="shared" si="19"/>
        <v>0</v>
      </c>
      <c r="AY122" s="61">
        <f t="shared" si="20"/>
        <v>0</v>
      </c>
    </row>
    <row r="123" spans="1:51" x14ac:dyDescent="0.25">
      <c r="A123" s="31">
        <v>115</v>
      </c>
      <c r="B123" s="82"/>
      <c r="D123" s="135"/>
      <c r="F123" s="33"/>
      <c r="G123" s="34"/>
      <c r="H123" s="35">
        <f t="shared" si="16"/>
        <v>0.02</v>
      </c>
      <c r="I123" s="34"/>
      <c r="J123" s="34"/>
      <c r="K123" s="35"/>
      <c r="L123" s="34"/>
      <c r="M123" s="61"/>
      <c r="N123" s="35">
        <f t="shared" si="17"/>
        <v>13779.980000000001</v>
      </c>
      <c r="O123" s="104"/>
      <c r="P123" s="34"/>
      <c r="Q123" s="34"/>
      <c r="R123" s="34"/>
      <c r="S123" s="34"/>
      <c r="T123" s="34"/>
      <c r="U123"/>
      <c r="V123" s="34"/>
      <c r="W123"/>
      <c r="X123" s="34"/>
      <c r="Y123" s="34"/>
      <c r="Z123" s="34"/>
      <c r="AA123" s="35"/>
      <c r="AB123" s="34"/>
      <c r="AC123" s="34"/>
      <c r="AD123" s="34"/>
      <c r="AE123" s="34"/>
      <c r="AF123" s="34"/>
      <c r="AG123" s="61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61"/>
      <c r="AV123" s="35"/>
      <c r="AW123" s="61">
        <f t="shared" si="18"/>
        <v>0</v>
      </c>
      <c r="AX123" s="61">
        <f t="shared" si="19"/>
        <v>0</v>
      </c>
      <c r="AY123" s="61">
        <f t="shared" si="20"/>
        <v>0</v>
      </c>
    </row>
    <row r="124" spans="1:51" x14ac:dyDescent="0.25">
      <c r="A124" s="31">
        <v>116</v>
      </c>
      <c r="B124" s="82"/>
      <c r="D124" s="135"/>
      <c r="F124" s="33"/>
      <c r="G124" s="34"/>
      <c r="H124" s="35">
        <f t="shared" si="16"/>
        <v>0.02</v>
      </c>
      <c r="I124" s="34"/>
      <c r="J124" s="34"/>
      <c r="K124" s="35"/>
      <c r="L124" s="34"/>
      <c r="M124" s="61"/>
      <c r="N124" s="35">
        <f t="shared" si="17"/>
        <v>13779.980000000001</v>
      </c>
      <c r="O124" s="104"/>
      <c r="P124" s="34"/>
      <c r="Q124" s="34"/>
      <c r="R124" s="34"/>
      <c r="S124" s="34"/>
      <c r="T124" s="34"/>
      <c r="U124"/>
      <c r="V124" s="34"/>
      <c r="W124"/>
      <c r="X124" s="34"/>
      <c r="Y124" s="34"/>
      <c r="Z124" s="34"/>
      <c r="AA124" s="35"/>
      <c r="AB124" s="34"/>
      <c r="AC124" s="34"/>
      <c r="AD124" s="34"/>
      <c r="AE124" s="34"/>
      <c r="AF124" s="34"/>
      <c r="AG124" s="61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61"/>
      <c r="AV124" s="35"/>
      <c r="AW124" s="61">
        <f t="shared" si="18"/>
        <v>0</v>
      </c>
      <c r="AX124" s="61">
        <f t="shared" si="19"/>
        <v>0</v>
      </c>
      <c r="AY124" s="61">
        <f t="shared" si="20"/>
        <v>0</v>
      </c>
    </row>
    <row r="125" spans="1:51" x14ac:dyDescent="0.25">
      <c r="A125" s="31">
        <v>117</v>
      </c>
      <c r="B125" s="82"/>
      <c r="D125" s="135"/>
      <c r="F125" s="33"/>
      <c r="G125" s="34"/>
      <c r="H125" s="35">
        <f t="shared" si="16"/>
        <v>0.02</v>
      </c>
      <c r="I125" s="34"/>
      <c r="J125" s="34"/>
      <c r="K125" s="35"/>
      <c r="L125" s="34"/>
      <c r="M125" s="61"/>
      <c r="N125" s="35">
        <f t="shared" si="17"/>
        <v>13779.980000000001</v>
      </c>
      <c r="O125" s="104"/>
      <c r="P125" s="34"/>
      <c r="Q125" s="34"/>
      <c r="R125" s="34"/>
      <c r="S125" s="34"/>
      <c r="T125" s="34"/>
      <c r="U125"/>
      <c r="V125" s="34"/>
      <c r="W125"/>
      <c r="X125" s="34"/>
      <c r="Y125" s="34"/>
      <c r="Z125" s="34"/>
      <c r="AA125" s="35"/>
      <c r="AB125" s="34"/>
      <c r="AC125" s="34"/>
      <c r="AD125" s="34"/>
      <c r="AE125" s="34"/>
      <c r="AF125" s="34"/>
      <c r="AG125" s="61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61"/>
      <c r="AV125" s="35"/>
      <c r="AW125" s="61">
        <f t="shared" si="18"/>
        <v>0</v>
      </c>
      <c r="AX125" s="61">
        <f t="shared" si="19"/>
        <v>0</v>
      </c>
      <c r="AY125" s="61">
        <f t="shared" si="20"/>
        <v>0</v>
      </c>
    </row>
    <row r="126" spans="1:51" x14ac:dyDescent="0.25">
      <c r="A126" s="31">
        <v>118</v>
      </c>
      <c r="B126" s="82"/>
      <c r="D126" s="135"/>
      <c r="F126" s="33"/>
      <c r="G126" s="34"/>
      <c r="H126" s="35">
        <f t="shared" si="16"/>
        <v>0.02</v>
      </c>
      <c r="I126" s="34"/>
      <c r="J126" s="34"/>
      <c r="K126" s="35"/>
      <c r="L126" s="34"/>
      <c r="M126" s="61"/>
      <c r="N126" s="35">
        <f t="shared" si="17"/>
        <v>13779.980000000001</v>
      </c>
      <c r="O126" s="104"/>
      <c r="P126" s="34"/>
      <c r="Q126" s="34"/>
      <c r="R126" s="34"/>
      <c r="S126" s="34"/>
      <c r="T126" s="34"/>
      <c r="U126"/>
      <c r="V126" s="34"/>
      <c r="W126"/>
      <c r="X126" s="34"/>
      <c r="Y126" s="34"/>
      <c r="Z126" s="34"/>
      <c r="AA126" s="35"/>
      <c r="AB126" s="34"/>
      <c r="AC126" s="34"/>
      <c r="AD126" s="34"/>
      <c r="AE126" s="34"/>
      <c r="AF126" s="34"/>
      <c r="AG126" s="61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61"/>
      <c r="AV126" s="35"/>
      <c r="AW126" s="61">
        <f t="shared" si="18"/>
        <v>0</v>
      </c>
      <c r="AX126" s="61">
        <f t="shared" si="19"/>
        <v>0</v>
      </c>
      <c r="AY126" s="61">
        <f t="shared" si="20"/>
        <v>0</v>
      </c>
    </row>
    <row r="127" spans="1:51" x14ac:dyDescent="0.25">
      <c r="A127" s="31">
        <v>119</v>
      </c>
      <c r="B127" s="82"/>
      <c r="D127" s="135"/>
      <c r="F127" s="33"/>
      <c r="G127" s="34"/>
      <c r="H127" s="35">
        <f t="shared" si="16"/>
        <v>0.02</v>
      </c>
      <c r="I127" s="34"/>
      <c r="J127" s="34"/>
      <c r="K127" s="35"/>
      <c r="L127" s="34"/>
      <c r="M127" s="61"/>
      <c r="N127" s="35">
        <f t="shared" si="17"/>
        <v>13779.980000000001</v>
      </c>
      <c r="O127" s="104"/>
      <c r="P127" s="34"/>
      <c r="Q127" s="34"/>
      <c r="R127" s="34"/>
      <c r="S127" s="34"/>
      <c r="T127" s="34"/>
      <c r="U127"/>
      <c r="V127" s="34"/>
      <c r="W127"/>
      <c r="X127" s="34"/>
      <c r="Y127" s="34"/>
      <c r="Z127" s="34"/>
      <c r="AA127" s="35"/>
      <c r="AB127" s="34"/>
      <c r="AC127" s="34"/>
      <c r="AD127" s="34"/>
      <c r="AE127" s="34"/>
      <c r="AF127" s="34"/>
      <c r="AG127" s="61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61"/>
      <c r="AV127" s="35"/>
      <c r="AW127" s="61">
        <f t="shared" si="18"/>
        <v>0</v>
      </c>
      <c r="AX127" s="61">
        <f t="shared" si="19"/>
        <v>0</v>
      </c>
      <c r="AY127" s="61">
        <f t="shared" si="20"/>
        <v>0</v>
      </c>
    </row>
    <row r="128" spans="1:51" x14ac:dyDescent="0.25">
      <c r="A128" s="31">
        <v>120</v>
      </c>
      <c r="B128" s="82"/>
      <c r="D128" s="135"/>
      <c r="F128" s="33"/>
      <c r="G128" s="34"/>
      <c r="H128" s="35">
        <f t="shared" si="16"/>
        <v>0.02</v>
      </c>
      <c r="I128" s="34"/>
      <c r="J128" s="34"/>
      <c r="K128" s="35"/>
      <c r="L128" s="34"/>
      <c r="M128" s="61"/>
      <c r="N128" s="35">
        <f t="shared" si="17"/>
        <v>13779.980000000001</v>
      </c>
      <c r="O128" s="104"/>
      <c r="P128" s="34"/>
      <c r="Q128" s="34"/>
      <c r="R128" s="34"/>
      <c r="S128" s="34"/>
      <c r="T128" s="34"/>
      <c r="U128"/>
      <c r="V128" s="34"/>
      <c r="W128"/>
      <c r="X128" s="34"/>
      <c r="Y128" s="34"/>
      <c r="Z128" s="34"/>
      <c r="AA128" s="35"/>
      <c r="AB128" s="34"/>
      <c r="AC128" s="34"/>
      <c r="AD128" s="34"/>
      <c r="AE128" s="34"/>
      <c r="AF128" s="34"/>
      <c r="AG128" s="61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61"/>
      <c r="AV128" s="35"/>
      <c r="AW128" s="61">
        <f t="shared" si="18"/>
        <v>0</v>
      </c>
      <c r="AX128" s="61">
        <f t="shared" si="19"/>
        <v>0</v>
      </c>
      <c r="AY128" s="61">
        <f t="shared" si="20"/>
        <v>0</v>
      </c>
    </row>
    <row r="129" spans="1:51" x14ac:dyDescent="0.25">
      <c r="A129" s="31">
        <v>121</v>
      </c>
      <c r="B129" s="82"/>
      <c r="D129"/>
      <c r="F129" s="33"/>
      <c r="G129" s="34"/>
      <c r="H129" s="35">
        <f t="shared" si="16"/>
        <v>0.02</v>
      </c>
      <c r="I129" s="34"/>
      <c r="J129" s="34"/>
      <c r="K129" s="35"/>
      <c r="L129" s="34"/>
      <c r="M129" s="61"/>
      <c r="N129" s="35">
        <f t="shared" si="17"/>
        <v>13779.980000000001</v>
      </c>
      <c r="O129" s="104"/>
      <c r="P129" s="34"/>
      <c r="Q129" s="34"/>
      <c r="R129" s="34"/>
      <c r="S129" s="34"/>
      <c r="T129" s="34"/>
      <c r="U129"/>
      <c r="V129" s="34"/>
      <c r="W129"/>
      <c r="X129" s="34"/>
      <c r="Y129" s="34"/>
      <c r="Z129" s="34"/>
      <c r="AA129" s="35"/>
      <c r="AB129" s="34"/>
      <c r="AC129" s="34"/>
      <c r="AD129" s="34"/>
      <c r="AE129" s="34"/>
      <c r="AF129" s="34"/>
      <c r="AG129" s="61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61"/>
      <c r="AV129" s="35"/>
      <c r="AW129" s="61">
        <f t="shared" si="18"/>
        <v>0</v>
      </c>
      <c r="AX129" s="61">
        <f t="shared" si="19"/>
        <v>0</v>
      </c>
      <c r="AY129" s="61">
        <f t="shared" si="20"/>
        <v>0</v>
      </c>
    </row>
    <row r="130" spans="1:51" x14ac:dyDescent="0.25">
      <c r="A130" s="31">
        <v>122</v>
      </c>
      <c r="B130" s="82"/>
      <c r="D130"/>
      <c r="F130" s="33"/>
      <c r="G130" s="34"/>
      <c r="H130" s="35">
        <f t="shared" si="16"/>
        <v>0.02</v>
      </c>
      <c r="I130" s="34"/>
      <c r="J130" s="34"/>
      <c r="K130" s="35"/>
      <c r="L130" s="34"/>
      <c r="M130" s="61"/>
      <c r="N130" s="35">
        <f t="shared" si="17"/>
        <v>13779.980000000001</v>
      </c>
      <c r="O130" s="104"/>
      <c r="P130" s="34"/>
      <c r="Q130" s="34"/>
      <c r="R130" s="34"/>
      <c r="S130" s="34"/>
      <c r="T130" s="34"/>
      <c r="U130"/>
      <c r="V130" s="34"/>
      <c r="W130"/>
      <c r="X130" s="34"/>
      <c r="Y130" s="34"/>
      <c r="Z130" s="34"/>
      <c r="AA130" s="35"/>
      <c r="AB130" s="34"/>
      <c r="AC130" s="34"/>
      <c r="AD130" s="34"/>
      <c r="AE130" s="34"/>
      <c r="AF130" s="34"/>
      <c r="AG130" s="61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61"/>
      <c r="AV130" s="35"/>
      <c r="AW130" s="61">
        <f t="shared" si="18"/>
        <v>0</v>
      </c>
      <c r="AX130" s="61">
        <f t="shared" si="19"/>
        <v>0</v>
      </c>
      <c r="AY130" s="61">
        <f t="shared" si="20"/>
        <v>0</v>
      </c>
    </row>
    <row r="131" spans="1:51" x14ac:dyDescent="0.25">
      <c r="A131" s="31">
        <v>123</v>
      </c>
      <c r="B131" s="82"/>
      <c r="D131"/>
      <c r="F131" s="33"/>
      <c r="G131" s="34"/>
      <c r="H131" s="35">
        <f t="shared" si="16"/>
        <v>0.02</v>
      </c>
      <c r="I131" s="34"/>
      <c r="J131" s="34"/>
      <c r="K131" s="35"/>
      <c r="L131" s="34"/>
      <c r="M131" s="61"/>
      <c r="N131" s="35">
        <f t="shared" si="17"/>
        <v>13779.980000000001</v>
      </c>
      <c r="O131" s="104"/>
      <c r="P131" s="34"/>
      <c r="Q131" s="34"/>
      <c r="R131" s="34"/>
      <c r="S131" s="34"/>
      <c r="T131" s="34"/>
      <c r="U131"/>
      <c r="V131" s="34"/>
      <c r="W131"/>
      <c r="X131" s="34"/>
      <c r="Y131" s="34"/>
      <c r="Z131" s="34"/>
      <c r="AA131" s="35"/>
      <c r="AB131" s="34"/>
      <c r="AC131" s="34"/>
      <c r="AD131" s="34"/>
      <c r="AE131" s="34"/>
      <c r="AF131" s="34"/>
      <c r="AG131" s="61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61"/>
      <c r="AV131" s="35"/>
      <c r="AW131" s="61">
        <f t="shared" si="18"/>
        <v>0</v>
      </c>
      <c r="AX131" s="61">
        <f t="shared" si="19"/>
        <v>0</v>
      </c>
      <c r="AY131" s="61">
        <f t="shared" si="20"/>
        <v>0</v>
      </c>
    </row>
    <row r="132" spans="1:51" x14ac:dyDescent="0.25">
      <c r="A132" s="31">
        <v>124</v>
      </c>
      <c r="B132" s="82"/>
      <c r="D132"/>
      <c r="F132" s="33"/>
      <c r="G132" s="34"/>
      <c r="H132" s="35">
        <f t="shared" si="16"/>
        <v>0.02</v>
      </c>
      <c r="I132" s="34"/>
      <c r="J132" s="34"/>
      <c r="K132" s="35"/>
      <c r="L132" s="34"/>
      <c r="M132" s="61"/>
      <c r="N132" s="35">
        <f t="shared" si="17"/>
        <v>13779.980000000001</v>
      </c>
      <c r="O132" s="104"/>
      <c r="P132" s="34"/>
      <c r="Q132" s="34"/>
      <c r="R132" s="34"/>
      <c r="S132" s="34"/>
      <c r="T132" s="34"/>
      <c r="U132"/>
      <c r="V132" s="34"/>
      <c r="W132"/>
      <c r="X132" s="34"/>
      <c r="Y132" s="34"/>
      <c r="Z132" s="34"/>
      <c r="AA132" s="35"/>
      <c r="AB132" s="34"/>
      <c r="AC132" s="34"/>
      <c r="AD132" s="34"/>
      <c r="AE132" s="34"/>
      <c r="AF132" s="34"/>
      <c r="AG132" s="61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61"/>
      <c r="AV132" s="35"/>
      <c r="AW132" s="61">
        <f t="shared" si="18"/>
        <v>0</v>
      </c>
      <c r="AX132" s="61">
        <f t="shared" si="19"/>
        <v>0</v>
      </c>
      <c r="AY132" s="61">
        <f t="shared" si="20"/>
        <v>0</v>
      </c>
    </row>
    <row r="133" spans="1:51" x14ac:dyDescent="0.25">
      <c r="A133" s="31">
        <v>125</v>
      </c>
      <c r="B133" s="82"/>
      <c r="D133"/>
      <c r="F133" s="33"/>
      <c r="G133" s="34"/>
      <c r="H133" s="35">
        <f t="shared" si="16"/>
        <v>0.02</v>
      </c>
      <c r="I133" s="34"/>
      <c r="J133" s="34"/>
      <c r="K133" s="35"/>
      <c r="L133" s="34"/>
      <c r="M133" s="61"/>
      <c r="N133" s="35">
        <f t="shared" si="17"/>
        <v>13779.980000000001</v>
      </c>
      <c r="O133" s="104"/>
      <c r="P133" s="34"/>
      <c r="Q133" s="34"/>
      <c r="R133" s="34"/>
      <c r="S133" s="34"/>
      <c r="T133" s="34"/>
      <c r="U133"/>
      <c r="V133" s="34"/>
      <c r="W133"/>
      <c r="X133" s="34"/>
      <c r="Y133" s="34"/>
      <c r="Z133" s="34"/>
      <c r="AA133" s="35"/>
      <c r="AB133" s="34"/>
      <c r="AC133" s="34"/>
      <c r="AD133" s="34"/>
      <c r="AE133" s="34"/>
      <c r="AF133" s="34"/>
      <c r="AG133" s="61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61"/>
      <c r="AV133" s="35"/>
      <c r="AW133" s="61">
        <f t="shared" si="18"/>
        <v>0</v>
      </c>
      <c r="AX133" s="61">
        <f t="shared" si="19"/>
        <v>0</v>
      </c>
      <c r="AY133" s="61">
        <f t="shared" si="20"/>
        <v>0</v>
      </c>
    </row>
    <row r="134" spans="1:51" x14ac:dyDescent="0.25">
      <c r="A134" s="31">
        <v>126</v>
      </c>
      <c r="B134" s="82"/>
      <c r="D134"/>
      <c r="F134" s="33"/>
      <c r="G134" s="34"/>
      <c r="H134" s="35">
        <f t="shared" si="16"/>
        <v>0.02</v>
      </c>
      <c r="I134" s="34"/>
      <c r="J134" s="34"/>
      <c r="K134" s="35"/>
      <c r="L134" s="34"/>
      <c r="M134" s="61"/>
      <c r="N134" s="35">
        <f t="shared" si="17"/>
        <v>13779.980000000001</v>
      </c>
      <c r="O134" s="104"/>
      <c r="P134" s="34"/>
      <c r="Q134" s="34"/>
      <c r="R134" s="34"/>
      <c r="S134" s="34"/>
      <c r="T134" s="34"/>
      <c r="U134"/>
      <c r="V134" s="34"/>
      <c r="W134"/>
      <c r="X134" s="34"/>
      <c r="Y134" s="34"/>
      <c r="Z134" s="34"/>
      <c r="AA134" s="35"/>
      <c r="AB134" s="34"/>
      <c r="AC134" s="34"/>
      <c r="AD134" s="34"/>
      <c r="AE134" s="34"/>
      <c r="AF134" s="34"/>
      <c r="AG134" s="61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61"/>
      <c r="AV134" s="35"/>
      <c r="AW134" s="61">
        <f t="shared" si="18"/>
        <v>0</v>
      </c>
      <c r="AX134" s="61">
        <f t="shared" si="19"/>
        <v>0</v>
      </c>
      <c r="AY134" s="61">
        <f t="shared" si="20"/>
        <v>0</v>
      </c>
    </row>
    <row r="135" spans="1:51" x14ac:dyDescent="0.25">
      <c r="A135" s="31">
        <v>127</v>
      </c>
      <c r="B135" s="82"/>
      <c r="D135"/>
      <c r="F135" s="33"/>
      <c r="G135" s="34"/>
      <c r="H135" s="35">
        <f t="shared" si="16"/>
        <v>0.02</v>
      </c>
      <c r="I135" s="34"/>
      <c r="J135" s="34"/>
      <c r="K135" s="35"/>
      <c r="L135" s="34"/>
      <c r="M135" s="61"/>
      <c r="N135" s="35">
        <f t="shared" si="17"/>
        <v>13779.980000000001</v>
      </c>
      <c r="O135" s="104"/>
      <c r="P135" s="34"/>
      <c r="Q135" s="34"/>
      <c r="R135" s="34"/>
      <c r="S135" s="34"/>
      <c r="T135" s="34"/>
      <c r="U135"/>
      <c r="V135" s="34"/>
      <c r="W135"/>
      <c r="X135" s="34"/>
      <c r="Y135" s="34"/>
      <c r="Z135" s="34"/>
      <c r="AA135" s="35"/>
      <c r="AB135" s="34"/>
      <c r="AC135" s="34"/>
      <c r="AD135" s="34"/>
      <c r="AE135" s="34"/>
      <c r="AF135" s="34"/>
      <c r="AG135" s="61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61"/>
      <c r="AV135" s="35"/>
      <c r="AW135" s="61">
        <f t="shared" si="18"/>
        <v>0</v>
      </c>
      <c r="AX135" s="61">
        <f t="shared" si="19"/>
        <v>0</v>
      </c>
      <c r="AY135" s="61">
        <f t="shared" si="20"/>
        <v>0</v>
      </c>
    </row>
    <row r="136" spans="1:51" x14ac:dyDescent="0.25">
      <c r="A136" s="31">
        <v>128</v>
      </c>
      <c r="B136" s="82"/>
      <c r="D136"/>
      <c r="F136" s="33"/>
      <c r="G136" s="34"/>
      <c r="H136" s="35">
        <f t="shared" si="16"/>
        <v>0.02</v>
      </c>
      <c r="I136" s="34"/>
      <c r="J136" s="34"/>
      <c r="K136" s="35"/>
      <c r="L136" s="34"/>
      <c r="M136" s="61"/>
      <c r="N136" s="35">
        <f t="shared" si="17"/>
        <v>13779.980000000001</v>
      </c>
      <c r="O136" s="104"/>
      <c r="P136" s="34"/>
      <c r="Q136" s="34"/>
      <c r="R136" s="34"/>
      <c r="S136" s="34"/>
      <c r="T136" s="34"/>
      <c r="U136"/>
      <c r="V136" s="34"/>
      <c r="W136"/>
      <c r="X136" s="34"/>
      <c r="Y136" s="34"/>
      <c r="Z136" s="34"/>
      <c r="AA136" s="35"/>
      <c r="AB136" s="34"/>
      <c r="AC136" s="34"/>
      <c r="AD136" s="34"/>
      <c r="AE136" s="34"/>
      <c r="AF136" s="34"/>
      <c r="AG136" s="61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61"/>
      <c r="AV136" s="35"/>
      <c r="AW136" s="61">
        <f t="shared" si="18"/>
        <v>0</v>
      </c>
      <c r="AX136" s="61">
        <f t="shared" si="19"/>
        <v>0</v>
      </c>
      <c r="AY136" s="61">
        <f t="shared" si="20"/>
        <v>0</v>
      </c>
    </row>
    <row r="137" spans="1:51" x14ac:dyDescent="0.25">
      <c r="A137" s="31">
        <v>129</v>
      </c>
      <c r="B137" s="82"/>
      <c r="D137"/>
      <c r="F137" s="33"/>
      <c r="G137" s="34"/>
      <c r="H137" s="35">
        <f t="shared" si="16"/>
        <v>0.02</v>
      </c>
      <c r="I137" s="34"/>
      <c r="J137" s="34"/>
      <c r="K137" s="35"/>
      <c r="L137" s="34"/>
      <c r="M137" s="61"/>
      <c r="N137" s="35">
        <f t="shared" si="17"/>
        <v>13779.980000000001</v>
      </c>
      <c r="O137" s="104"/>
      <c r="P137" s="34"/>
      <c r="Q137" s="34"/>
      <c r="R137" s="34"/>
      <c r="S137" s="34"/>
      <c r="T137" s="34"/>
      <c r="U137"/>
      <c r="V137" s="34"/>
      <c r="W137"/>
      <c r="X137" s="34"/>
      <c r="Y137" s="34"/>
      <c r="Z137" s="34"/>
      <c r="AA137" s="35"/>
      <c r="AB137" s="34"/>
      <c r="AC137" s="34"/>
      <c r="AD137" s="34"/>
      <c r="AE137" s="34"/>
      <c r="AF137" s="34"/>
      <c r="AG137" s="61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61"/>
      <c r="AV137" s="35"/>
      <c r="AW137" s="61">
        <f t="shared" si="18"/>
        <v>0</v>
      </c>
      <c r="AX137" s="61">
        <f t="shared" si="19"/>
        <v>0</v>
      </c>
      <c r="AY137" s="61">
        <f t="shared" si="20"/>
        <v>0</v>
      </c>
    </row>
    <row r="138" spans="1:51" x14ac:dyDescent="0.25">
      <c r="A138" s="31">
        <v>130</v>
      </c>
      <c r="B138" s="82"/>
      <c r="D138"/>
      <c r="F138" s="33"/>
      <c r="G138" s="34"/>
      <c r="H138" s="35">
        <f t="shared" si="16"/>
        <v>0.02</v>
      </c>
      <c r="I138" s="34"/>
      <c r="J138" s="34"/>
      <c r="K138" s="35"/>
      <c r="L138" s="34"/>
      <c r="M138" s="61"/>
      <c r="N138" s="35">
        <f t="shared" si="17"/>
        <v>13779.980000000001</v>
      </c>
      <c r="O138" s="104"/>
      <c r="P138" s="34"/>
      <c r="Q138" s="34"/>
      <c r="R138" s="34"/>
      <c r="S138" s="34"/>
      <c r="T138" s="34"/>
      <c r="U138"/>
      <c r="V138" s="34"/>
      <c r="W138"/>
      <c r="X138" s="34"/>
      <c r="Y138" s="34"/>
      <c r="Z138" s="34"/>
      <c r="AA138" s="35"/>
      <c r="AB138" s="34"/>
      <c r="AC138" s="34"/>
      <c r="AD138" s="34"/>
      <c r="AE138" s="34"/>
      <c r="AF138" s="34"/>
      <c r="AG138" s="61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61"/>
      <c r="AV138" s="35"/>
      <c r="AW138" s="61">
        <f t="shared" si="18"/>
        <v>0</v>
      </c>
      <c r="AX138" s="61">
        <f t="shared" si="19"/>
        <v>0</v>
      </c>
      <c r="AY138" s="61">
        <f t="shared" si="20"/>
        <v>0</v>
      </c>
    </row>
    <row r="139" spans="1:51" x14ac:dyDescent="0.25">
      <c r="A139" s="31">
        <v>131</v>
      </c>
      <c r="B139" s="82"/>
      <c r="D139"/>
      <c r="F139" s="33"/>
      <c r="G139" s="34"/>
      <c r="H139" s="35">
        <f t="shared" si="16"/>
        <v>0.02</v>
      </c>
      <c r="I139" s="34"/>
      <c r="J139" s="34"/>
      <c r="K139" s="35"/>
      <c r="L139" s="34"/>
      <c r="M139" s="61"/>
      <c r="N139" s="35">
        <f t="shared" si="17"/>
        <v>13779.980000000001</v>
      </c>
      <c r="O139" s="104"/>
      <c r="P139" s="34"/>
      <c r="Q139" s="34"/>
      <c r="R139" s="34"/>
      <c r="S139" s="34"/>
      <c r="T139" s="34"/>
      <c r="U139"/>
      <c r="V139" s="34"/>
      <c r="W139"/>
      <c r="X139" s="34"/>
      <c r="Y139" s="34"/>
      <c r="Z139" s="34"/>
      <c r="AA139" s="35"/>
      <c r="AB139" s="34"/>
      <c r="AC139" s="34"/>
      <c r="AD139" s="34"/>
      <c r="AE139" s="34"/>
      <c r="AF139" s="34"/>
      <c r="AG139" s="61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61"/>
      <c r="AV139" s="35"/>
      <c r="AW139" s="61">
        <f t="shared" si="18"/>
        <v>0</v>
      </c>
      <c r="AX139" s="61">
        <f t="shared" si="19"/>
        <v>0</v>
      </c>
      <c r="AY139" s="61">
        <f t="shared" si="20"/>
        <v>0</v>
      </c>
    </row>
    <row r="140" spans="1:51" x14ac:dyDescent="0.25">
      <c r="A140" s="31">
        <v>132</v>
      </c>
      <c r="B140" s="82"/>
      <c r="D140"/>
      <c r="F140" s="33"/>
      <c r="G140" s="34"/>
      <c r="H140" s="35">
        <f t="shared" si="16"/>
        <v>0.02</v>
      </c>
      <c r="I140" s="34"/>
      <c r="J140" s="34"/>
      <c r="K140" s="35"/>
      <c r="L140" s="34"/>
      <c r="M140" s="61"/>
      <c r="N140" s="35">
        <f t="shared" si="17"/>
        <v>13779.980000000001</v>
      </c>
      <c r="O140" s="104"/>
      <c r="P140" s="34"/>
      <c r="Q140" s="34"/>
      <c r="R140" s="34"/>
      <c r="S140" s="34"/>
      <c r="T140" s="34"/>
      <c r="U140"/>
      <c r="V140" s="34"/>
      <c r="W140"/>
      <c r="X140" s="34"/>
      <c r="Y140" s="34"/>
      <c r="Z140" s="34"/>
      <c r="AA140" s="35"/>
      <c r="AB140" s="34"/>
      <c r="AC140" s="34"/>
      <c r="AD140" s="34"/>
      <c r="AE140" s="34"/>
      <c r="AF140" s="34"/>
      <c r="AG140" s="61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61"/>
      <c r="AV140" s="35"/>
      <c r="AW140" s="61">
        <f t="shared" si="18"/>
        <v>0</v>
      </c>
      <c r="AX140" s="61">
        <f t="shared" si="19"/>
        <v>0</v>
      </c>
      <c r="AY140" s="61">
        <f t="shared" si="20"/>
        <v>0</v>
      </c>
    </row>
    <row r="141" spans="1:51" x14ac:dyDescent="0.25">
      <c r="A141" s="31">
        <v>133</v>
      </c>
      <c r="B141" s="82"/>
      <c r="D141"/>
      <c r="F141" s="33"/>
      <c r="G141" s="34"/>
      <c r="H141" s="35">
        <f t="shared" si="16"/>
        <v>0.02</v>
      </c>
      <c r="I141" s="34"/>
      <c r="J141" s="34"/>
      <c r="K141" s="35"/>
      <c r="L141" s="34"/>
      <c r="M141" s="61"/>
      <c r="N141" s="35">
        <f t="shared" si="17"/>
        <v>13779.980000000001</v>
      </c>
      <c r="O141" s="104"/>
      <c r="P141" s="34"/>
      <c r="Q141" s="34"/>
      <c r="R141" s="34"/>
      <c r="S141" s="34"/>
      <c r="T141" s="34"/>
      <c r="U141"/>
      <c r="V141" s="34"/>
      <c r="W141"/>
      <c r="X141" s="34"/>
      <c r="Y141" s="34"/>
      <c r="Z141" s="34"/>
      <c r="AA141" s="35"/>
      <c r="AB141" s="34"/>
      <c r="AC141" s="34"/>
      <c r="AD141" s="34"/>
      <c r="AE141" s="34"/>
      <c r="AF141" s="34"/>
      <c r="AG141" s="61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61"/>
      <c r="AV141" s="35"/>
      <c r="AW141" s="61">
        <f t="shared" si="18"/>
        <v>0</v>
      </c>
      <c r="AX141" s="61">
        <f t="shared" si="19"/>
        <v>0</v>
      </c>
      <c r="AY141" s="61">
        <f t="shared" si="20"/>
        <v>0</v>
      </c>
    </row>
    <row r="142" spans="1:51" x14ac:dyDescent="0.25">
      <c r="A142" s="31">
        <v>134</v>
      </c>
      <c r="B142" s="82"/>
      <c r="D142"/>
      <c r="F142" s="33"/>
      <c r="G142" s="34"/>
      <c r="H142" s="35">
        <f t="shared" si="16"/>
        <v>0.02</v>
      </c>
      <c r="I142" s="34"/>
      <c r="J142" s="34"/>
      <c r="K142" s="35"/>
      <c r="L142" s="34"/>
      <c r="M142" s="61"/>
      <c r="N142" s="35">
        <f t="shared" si="17"/>
        <v>13779.980000000001</v>
      </c>
      <c r="O142" s="104"/>
      <c r="P142" s="34"/>
      <c r="Q142" s="34"/>
      <c r="R142" s="34"/>
      <c r="S142" s="34"/>
      <c r="T142" s="34"/>
      <c r="U142"/>
      <c r="V142" s="34"/>
      <c r="W142"/>
      <c r="X142" s="34"/>
      <c r="Y142" s="34"/>
      <c r="Z142" s="34"/>
      <c r="AA142" s="35"/>
      <c r="AB142" s="34"/>
      <c r="AC142" s="34"/>
      <c r="AD142" s="34"/>
      <c r="AE142" s="34"/>
      <c r="AF142" s="34"/>
      <c r="AG142" s="61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61"/>
      <c r="AV142" s="35"/>
      <c r="AW142" s="61">
        <f t="shared" si="18"/>
        <v>0</v>
      </c>
      <c r="AX142" s="61">
        <f t="shared" si="19"/>
        <v>0</v>
      </c>
      <c r="AY142" s="61">
        <f t="shared" si="20"/>
        <v>0</v>
      </c>
    </row>
    <row r="143" spans="1:51" x14ac:dyDescent="0.25">
      <c r="A143" s="31">
        <v>135</v>
      </c>
      <c r="B143" s="82"/>
      <c r="D143"/>
      <c r="F143" s="33"/>
      <c r="G143" s="34"/>
      <c r="H143" s="35">
        <f t="shared" si="16"/>
        <v>0.02</v>
      </c>
      <c r="I143" s="34"/>
      <c r="J143" s="34"/>
      <c r="K143" s="35"/>
      <c r="L143" s="34"/>
      <c r="M143" s="61"/>
      <c r="N143" s="35">
        <f t="shared" si="17"/>
        <v>13779.980000000001</v>
      </c>
      <c r="O143" s="104"/>
      <c r="P143" s="34"/>
      <c r="Q143" s="34"/>
      <c r="R143" s="34"/>
      <c r="S143" s="34"/>
      <c r="T143" s="34"/>
      <c r="U143"/>
      <c r="V143" s="34"/>
      <c r="W143"/>
      <c r="X143" s="34"/>
      <c r="Y143" s="34"/>
      <c r="Z143" s="34"/>
      <c r="AA143" s="35"/>
      <c r="AB143" s="34"/>
      <c r="AC143" s="34"/>
      <c r="AD143" s="34"/>
      <c r="AE143" s="34"/>
      <c r="AF143" s="34"/>
      <c r="AG143" s="61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61"/>
      <c r="AV143" s="35"/>
      <c r="AW143" s="61">
        <f t="shared" si="18"/>
        <v>0</v>
      </c>
      <c r="AX143" s="61">
        <f t="shared" si="19"/>
        <v>0</v>
      </c>
      <c r="AY143" s="61">
        <f t="shared" si="20"/>
        <v>0</v>
      </c>
    </row>
    <row r="144" spans="1:51" x14ac:dyDescent="0.25">
      <c r="A144" s="31">
        <v>136</v>
      </c>
      <c r="B144" s="82"/>
      <c r="D144"/>
      <c r="F144" s="33"/>
      <c r="G144" s="34"/>
      <c r="H144" s="35">
        <f t="shared" si="16"/>
        <v>0.02</v>
      </c>
      <c r="I144" s="34"/>
      <c r="J144" s="34"/>
      <c r="K144" s="35"/>
      <c r="L144" s="34"/>
      <c r="M144" s="61"/>
      <c r="N144" s="35">
        <f t="shared" si="17"/>
        <v>13779.980000000001</v>
      </c>
      <c r="O144" s="104"/>
      <c r="P144" s="34"/>
      <c r="Q144" s="34"/>
      <c r="R144" s="34"/>
      <c r="S144" s="34"/>
      <c r="T144" s="34"/>
      <c r="U144"/>
      <c r="V144" s="34"/>
      <c r="W144"/>
      <c r="X144" s="34"/>
      <c r="Y144" s="34"/>
      <c r="Z144" s="34"/>
      <c r="AA144" s="35"/>
      <c r="AB144" s="34"/>
      <c r="AC144" s="34"/>
      <c r="AD144" s="34"/>
      <c r="AE144" s="34"/>
      <c r="AF144" s="34"/>
      <c r="AG144" s="61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61"/>
      <c r="AV144" s="35"/>
      <c r="AW144" s="61">
        <f t="shared" si="18"/>
        <v>0</v>
      </c>
      <c r="AX144" s="61">
        <f t="shared" si="19"/>
        <v>0</v>
      </c>
      <c r="AY144" s="61">
        <f t="shared" si="20"/>
        <v>0</v>
      </c>
    </row>
    <row r="145" spans="1:51" x14ac:dyDescent="0.25">
      <c r="A145" s="31">
        <v>137</v>
      </c>
      <c r="B145" s="82"/>
      <c r="D145"/>
      <c r="F145" s="33"/>
      <c r="G145" s="34"/>
      <c r="H145" s="35">
        <f t="shared" si="16"/>
        <v>0.02</v>
      </c>
      <c r="I145" s="34"/>
      <c r="J145" s="34"/>
      <c r="K145" s="35"/>
      <c r="L145" s="34"/>
      <c r="M145" s="61"/>
      <c r="N145" s="35">
        <f t="shared" si="17"/>
        <v>13779.980000000001</v>
      </c>
      <c r="O145" s="104"/>
      <c r="P145" s="34"/>
      <c r="Q145" s="34"/>
      <c r="R145" s="34"/>
      <c r="S145" s="34"/>
      <c r="T145" s="34"/>
      <c r="U145"/>
      <c r="V145" s="34"/>
      <c r="W145"/>
      <c r="X145" s="34"/>
      <c r="Y145" s="34"/>
      <c r="Z145" s="34"/>
      <c r="AA145" s="35"/>
      <c r="AB145" s="34"/>
      <c r="AC145" s="34"/>
      <c r="AD145" s="34"/>
      <c r="AE145" s="34"/>
      <c r="AF145" s="34"/>
      <c r="AG145" s="61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61"/>
      <c r="AV145" s="35"/>
      <c r="AW145" s="61">
        <f t="shared" si="18"/>
        <v>0</v>
      </c>
      <c r="AX145" s="61">
        <f t="shared" si="19"/>
        <v>0</v>
      </c>
      <c r="AY145" s="61">
        <f t="shared" si="20"/>
        <v>0</v>
      </c>
    </row>
    <row r="146" spans="1:51" x14ac:dyDescent="0.25">
      <c r="A146" s="31">
        <v>138</v>
      </c>
      <c r="B146" s="82"/>
      <c r="D146"/>
      <c r="F146" s="33"/>
      <c r="G146" s="34"/>
      <c r="H146" s="35">
        <f t="shared" si="16"/>
        <v>0.02</v>
      </c>
      <c r="I146" s="34"/>
      <c r="J146" s="34"/>
      <c r="K146" s="35"/>
      <c r="L146" s="34"/>
      <c r="M146" s="61"/>
      <c r="N146" s="35">
        <f t="shared" si="17"/>
        <v>13779.980000000001</v>
      </c>
      <c r="O146" s="104"/>
      <c r="P146" s="34"/>
      <c r="Q146" s="34"/>
      <c r="R146" s="34"/>
      <c r="S146" s="34"/>
      <c r="T146" s="34"/>
      <c r="U146"/>
      <c r="V146" s="34"/>
      <c r="W146"/>
      <c r="X146" s="34"/>
      <c r="Y146" s="34"/>
      <c r="Z146" s="34"/>
      <c r="AA146" s="35"/>
      <c r="AB146" s="34"/>
      <c r="AC146" s="34"/>
      <c r="AD146" s="34"/>
      <c r="AE146" s="34"/>
      <c r="AF146" s="34"/>
      <c r="AG146" s="61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61"/>
      <c r="AV146" s="35"/>
      <c r="AW146" s="61">
        <f t="shared" si="18"/>
        <v>0</v>
      </c>
      <c r="AX146" s="61">
        <f t="shared" si="19"/>
        <v>0</v>
      </c>
      <c r="AY146" s="61">
        <f t="shared" si="20"/>
        <v>0</v>
      </c>
    </row>
    <row r="147" spans="1:51" x14ac:dyDescent="0.25">
      <c r="A147" s="31">
        <v>139</v>
      </c>
      <c r="B147" s="82"/>
      <c r="D147"/>
      <c r="F147" s="33"/>
      <c r="G147" s="34"/>
      <c r="H147" s="35">
        <f t="shared" si="16"/>
        <v>0.02</v>
      </c>
      <c r="I147" s="34"/>
      <c r="J147" s="34"/>
      <c r="K147" s="35"/>
      <c r="L147" s="34"/>
      <c r="M147" s="61"/>
      <c r="N147" s="35">
        <f t="shared" si="17"/>
        <v>13779.980000000001</v>
      </c>
      <c r="O147" s="104"/>
      <c r="P147" s="34"/>
      <c r="Q147" s="34"/>
      <c r="R147" s="34"/>
      <c r="S147" s="34"/>
      <c r="T147" s="34"/>
      <c r="U147"/>
      <c r="V147" s="34"/>
      <c r="W147"/>
      <c r="X147" s="34"/>
      <c r="Y147" s="34"/>
      <c r="Z147" s="34"/>
      <c r="AA147" s="35"/>
      <c r="AB147" s="34"/>
      <c r="AC147" s="34"/>
      <c r="AD147" s="34"/>
      <c r="AE147" s="34"/>
      <c r="AF147" s="34"/>
      <c r="AG147" s="61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61"/>
      <c r="AV147" s="35"/>
      <c r="AW147" s="61">
        <f t="shared" si="18"/>
        <v>0</v>
      </c>
      <c r="AX147" s="61">
        <f t="shared" si="19"/>
        <v>0</v>
      </c>
      <c r="AY147" s="61">
        <f t="shared" si="20"/>
        <v>0</v>
      </c>
    </row>
    <row r="148" spans="1:51" x14ac:dyDescent="0.25">
      <c r="A148" s="31">
        <v>140</v>
      </c>
      <c r="B148" s="82"/>
      <c r="D148"/>
      <c r="F148" s="33"/>
      <c r="G148" s="34"/>
      <c r="H148" s="35">
        <f t="shared" si="16"/>
        <v>0.02</v>
      </c>
      <c r="I148" s="34"/>
      <c r="J148" s="34"/>
      <c r="K148" s="35"/>
      <c r="L148" s="34"/>
      <c r="M148" s="61"/>
      <c r="N148" s="35">
        <f t="shared" si="17"/>
        <v>13779.980000000001</v>
      </c>
      <c r="O148" s="104"/>
      <c r="P148" s="34"/>
      <c r="Q148" s="34"/>
      <c r="R148" s="34"/>
      <c r="S148" s="34"/>
      <c r="T148" s="34"/>
      <c r="U148"/>
      <c r="V148" s="34"/>
      <c r="W148"/>
      <c r="X148" s="34"/>
      <c r="Y148" s="34"/>
      <c r="Z148" s="34"/>
      <c r="AA148" s="35"/>
      <c r="AB148" s="34"/>
      <c r="AC148" s="34"/>
      <c r="AD148" s="34"/>
      <c r="AE148" s="34"/>
      <c r="AF148" s="34"/>
      <c r="AG148" s="61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61"/>
      <c r="AV148" s="35"/>
      <c r="AW148" s="61">
        <f t="shared" si="18"/>
        <v>0</v>
      </c>
      <c r="AX148" s="61">
        <f t="shared" si="19"/>
        <v>0</v>
      </c>
      <c r="AY148" s="61">
        <f t="shared" si="20"/>
        <v>0</v>
      </c>
    </row>
    <row r="149" spans="1:51" x14ac:dyDescent="0.25">
      <c r="A149" s="31">
        <v>141</v>
      </c>
      <c r="B149" s="82"/>
      <c r="D149"/>
      <c r="F149" s="33"/>
      <c r="G149" s="34"/>
      <c r="H149" s="35">
        <f t="shared" si="16"/>
        <v>0.02</v>
      </c>
      <c r="I149" s="34"/>
      <c r="J149" s="34"/>
      <c r="K149" s="35"/>
      <c r="L149" s="34"/>
      <c r="M149" s="61"/>
      <c r="N149" s="35">
        <f t="shared" si="17"/>
        <v>13779.980000000001</v>
      </c>
      <c r="O149" s="104"/>
      <c r="P149" s="34"/>
      <c r="Q149" s="34"/>
      <c r="R149" s="34"/>
      <c r="S149" s="34"/>
      <c r="T149" s="34"/>
      <c r="U149"/>
      <c r="V149" s="34"/>
      <c r="W149"/>
      <c r="X149" s="34"/>
      <c r="Y149" s="34"/>
      <c r="Z149" s="34"/>
      <c r="AA149" s="35"/>
      <c r="AB149" s="34"/>
      <c r="AC149" s="34"/>
      <c r="AD149" s="34"/>
      <c r="AE149" s="34"/>
      <c r="AF149" s="34"/>
      <c r="AG149" s="61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61"/>
      <c r="AV149" s="35"/>
      <c r="AW149" s="61">
        <f t="shared" si="18"/>
        <v>0</v>
      </c>
      <c r="AX149" s="61">
        <f t="shared" si="19"/>
        <v>0</v>
      </c>
      <c r="AY149" s="61">
        <f t="shared" si="20"/>
        <v>0</v>
      </c>
    </row>
    <row r="150" spans="1:51" x14ac:dyDescent="0.25">
      <c r="A150" s="31">
        <v>142</v>
      </c>
      <c r="B150" s="82"/>
      <c r="D150"/>
      <c r="F150" s="33"/>
      <c r="G150" s="34"/>
      <c r="H150" s="35">
        <f t="shared" si="16"/>
        <v>0.02</v>
      </c>
      <c r="I150" s="34"/>
      <c r="J150" s="34"/>
      <c r="K150" s="35"/>
      <c r="L150" s="34"/>
      <c r="M150" s="61"/>
      <c r="N150" s="35">
        <f t="shared" si="17"/>
        <v>13779.980000000001</v>
      </c>
      <c r="O150" s="104"/>
      <c r="P150" s="34"/>
      <c r="Q150" s="34"/>
      <c r="R150" s="34"/>
      <c r="S150" s="34"/>
      <c r="T150" s="34"/>
      <c r="U150"/>
      <c r="V150" s="34"/>
      <c r="W150"/>
      <c r="X150" s="34"/>
      <c r="Y150" s="34"/>
      <c r="Z150" s="34"/>
      <c r="AA150" s="35"/>
      <c r="AB150" s="34"/>
      <c r="AC150" s="34"/>
      <c r="AD150" s="34"/>
      <c r="AE150" s="34"/>
      <c r="AF150" s="34"/>
      <c r="AG150" s="61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61"/>
      <c r="AV150" s="35"/>
      <c r="AW150" s="61">
        <f t="shared" si="18"/>
        <v>0</v>
      </c>
      <c r="AX150" s="61">
        <f t="shared" si="19"/>
        <v>0</v>
      </c>
      <c r="AY150" s="61">
        <f t="shared" si="20"/>
        <v>0</v>
      </c>
    </row>
    <row r="151" spans="1:51" x14ac:dyDescent="0.25">
      <c r="A151" s="31">
        <v>143</v>
      </c>
      <c r="B151" s="82"/>
      <c r="D151"/>
      <c r="F151" s="33"/>
      <c r="G151" s="34"/>
      <c r="H151" s="35">
        <f t="shared" si="16"/>
        <v>0.02</v>
      </c>
      <c r="I151" s="34"/>
      <c r="J151" s="34"/>
      <c r="K151" s="35"/>
      <c r="L151" s="34"/>
      <c r="M151" s="61"/>
      <c r="N151" s="35">
        <f t="shared" si="17"/>
        <v>13779.980000000001</v>
      </c>
      <c r="O151" s="104"/>
      <c r="P151" s="34"/>
      <c r="Q151" s="34"/>
      <c r="R151" s="34"/>
      <c r="S151" s="34"/>
      <c r="T151" s="34"/>
      <c r="U151"/>
      <c r="V151" s="34"/>
      <c r="W151"/>
      <c r="X151" s="34"/>
      <c r="Y151" s="34"/>
      <c r="Z151" s="34"/>
      <c r="AA151" s="35"/>
      <c r="AB151" s="34"/>
      <c r="AC151" s="34"/>
      <c r="AD151" s="34"/>
      <c r="AE151" s="34"/>
      <c r="AF151" s="34"/>
      <c r="AG151" s="61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61"/>
      <c r="AV151" s="35"/>
      <c r="AW151" s="61">
        <f t="shared" si="18"/>
        <v>0</v>
      </c>
      <c r="AX151" s="61">
        <f t="shared" si="19"/>
        <v>0</v>
      </c>
      <c r="AY151" s="61">
        <f t="shared" si="20"/>
        <v>0</v>
      </c>
    </row>
    <row r="152" spans="1:51" x14ac:dyDescent="0.25">
      <c r="A152" s="31">
        <v>144</v>
      </c>
      <c r="B152" s="82"/>
      <c r="D152"/>
      <c r="F152" s="33"/>
      <c r="G152" s="34"/>
      <c r="H152" s="35">
        <f t="shared" si="16"/>
        <v>0.02</v>
      </c>
      <c r="I152" s="34"/>
      <c r="J152" s="34"/>
      <c r="K152" s="35"/>
      <c r="L152" s="34"/>
      <c r="M152" s="61"/>
      <c r="N152" s="35">
        <f t="shared" si="17"/>
        <v>13779.980000000001</v>
      </c>
      <c r="O152" s="104"/>
      <c r="P152" s="34"/>
      <c r="Q152" s="34"/>
      <c r="R152" s="34"/>
      <c r="S152" s="34"/>
      <c r="T152" s="34"/>
      <c r="U152"/>
      <c r="V152" s="34"/>
      <c r="W152"/>
      <c r="X152" s="34"/>
      <c r="Y152" s="34"/>
      <c r="Z152" s="34"/>
      <c r="AA152" s="35"/>
      <c r="AB152" s="34"/>
      <c r="AC152" s="34"/>
      <c r="AD152" s="34"/>
      <c r="AE152" s="34"/>
      <c r="AF152" s="34"/>
      <c r="AG152" s="61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61"/>
      <c r="AV152" s="35"/>
      <c r="AW152" s="61">
        <f t="shared" si="18"/>
        <v>0</v>
      </c>
      <c r="AX152" s="61">
        <f t="shared" si="19"/>
        <v>0</v>
      </c>
      <c r="AY152" s="61">
        <f t="shared" si="20"/>
        <v>0</v>
      </c>
    </row>
    <row r="153" spans="1:51" x14ac:dyDescent="0.25">
      <c r="A153" s="31">
        <v>145</v>
      </c>
      <c r="B153" s="82"/>
      <c r="D153"/>
      <c r="F153" s="33"/>
      <c r="G153" s="34"/>
      <c r="H153" s="35">
        <f t="shared" si="16"/>
        <v>0.02</v>
      </c>
      <c r="I153" s="34"/>
      <c r="J153" s="34"/>
      <c r="K153" s="35"/>
      <c r="L153" s="34"/>
      <c r="M153" s="61"/>
      <c r="N153" s="35">
        <f t="shared" si="17"/>
        <v>13779.980000000001</v>
      </c>
      <c r="O153" s="104"/>
      <c r="P153" s="34"/>
      <c r="Q153" s="34"/>
      <c r="R153" s="34"/>
      <c r="S153" s="34"/>
      <c r="T153" s="34"/>
      <c r="U153"/>
      <c r="V153" s="34"/>
      <c r="W153"/>
      <c r="X153" s="34"/>
      <c r="Y153" s="34"/>
      <c r="Z153" s="34"/>
      <c r="AA153" s="35"/>
      <c r="AB153" s="34"/>
      <c r="AC153" s="34"/>
      <c r="AD153" s="34"/>
      <c r="AE153" s="34"/>
      <c r="AF153" s="34"/>
      <c r="AG153" s="61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5"/>
      <c r="AW153" s="61">
        <f t="shared" si="18"/>
        <v>0</v>
      </c>
      <c r="AX153" s="61">
        <f t="shared" si="19"/>
        <v>0</v>
      </c>
      <c r="AY153" s="61">
        <f t="shared" si="20"/>
        <v>0</v>
      </c>
    </row>
    <row r="154" spans="1:51" x14ac:dyDescent="0.25">
      <c r="A154" s="31">
        <v>146</v>
      </c>
      <c r="B154" s="82"/>
      <c r="D154"/>
      <c r="F154" s="33"/>
      <c r="G154" s="34"/>
      <c r="H154" s="35">
        <f t="shared" si="16"/>
        <v>0.02</v>
      </c>
      <c r="I154" s="34"/>
      <c r="J154" s="34"/>
      <c r="K154" s="35"/>
      <c r="L154" s="34"/>
      <c r="M154" s="61"/>
      <c r="N154" s="35">
        <f t="shared" si="17"/>
        <v>13779.980000000001</v>
      </c>
      <c r="O154" s="104"/>
      <c r="P154" s="34"/>
      <c r="Q154" s="34"/>
      <c r="R154" s="34"/>
      <c r="S154" s="34"/>
      <c r="T154" s="34"/>
      <c r="U154"/>
      <c r="V154" s="34"/>
      <c r="W154"/>
      <c r="X154" s="34"/>
      <c r="Y154" s="34"/>
      <c r="Z154" s="34"/>
      <c r="AA154" s="35"/>
      <c r="AB154" s="34"/>
      <c r="AC154" s="34"/>
      <c r="AD154" s="34"/>
      <c r="AE154" s="34"/>
      <c r="AF154" s="34"/>
      <c r="AG154" s="61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5"/>
      <c r="AW154" s="61">
        <f t="shared" si="18"/>
        <v>0</v>
      </c>
      <c r="AX154" s="61">
        <f t="shared" si="19"/>
        <v>0</v>
      </c>
      <c r="AY154" s="61">
        <f t="shared" si="20"/>
        <v>0</v>
      </c>
    </row>
    <row r="155" spans="1:51" x14ac:dyDescent="0.25">
      <c r="A155" s="31">
        <v>147</v>
      </c>
      <c r="B155" s="82"/>
      <c r="D155"/>
      <c r="F155" s="33"/>
      <c r="G155" s="34"/>
      <c r="H155" s="35">
        <f t="shared" si="16"/>
        <v>0.02</v>
      </c>
      <c r="I155" s="34"/>
      <c r="J155" s="34"/>
      <c r="K155" s="35"/>
      <c r="L155" s="34"/>
      <c r="M155" s="61"/>
      <c r="N155" s="35">
        <f t="shared" si="17"/>
        <v>13779.980000000001</v>
      </c>
      <c r="O155" s="104"/>
      <c r="P155" s="34"/>
      <c r="Q155" s="34"/>
      <c r="R155" s="34"/>
      <c r="S155" s="34"/>
      <c r="T155" s="34"/>
      <c r="U155"/>
      <c r="V155" s="34"/>
      <c r="W155"/>
      <c r="X155" s="34"/>
      <c r="Y155" s="34"/>
      <c r="Z155" s="34"/>
      <c r="AA155" s="35"/>
      <c r="AB155" s="34"/>
      <c r="AC155" s="34"/>
      <c r="AD155" s="34"/>
      <c r="AE155" s="34"/>
      <c r="AF155" s="34"/>
      <c r="AG155" s="61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5"/>
      <c r="AW155" s="61">
        <f t="shared" si="18"/>
        <v>0</v>
      </c>
      <c r="AX155" s="61">
        <f t="shared" si="19"/>
        <v>0</v>
      </c>
      <c r="AY155" s="61">
        <f t="shared" si="20"/>
        <v>0</v>
      </c>
    </row>
    <row r="156" spans="1:51" x14ac:dyDescent="0.25">
      <c r="A156" s="31">
        <v>148</v>
      </c>
      <c r="B156" s="82"/>
      <c r="D156"/>
      <c r="F156" s="33"/>
      <c r="G156" s="34"/>
      <c r="H156" s="35">
        <f t="shared" si="16"/>
        <v>0.02</v>
      </c>
      <c r="I156" s="34"/>
      <c r="J156" s="34"/>
      <c r="K156" s="35"/>
      <c r="L156" s="34"/>
      <c r="M156" s="61"/>
      <c r="N156" s="35">
        <f t="shared" si="17"/>
        <v>13779.980000000001</v>
      </c>
      <c r="O156" s="104"/>
      <c r="P156" s="34"/>
      <c r="Q156" s="34"/>
      <c r="R156" s="34"/>
      <c r="S156" s="34"/>
      <c r="T156" s="34"/>
      <c r="U156"/>
      <c r="V156" s="34"/>
      <c r="W156"/>
      <c r="X156" s="34"/>
      <c r="Y156" s="34"/>
      <c r="Z156" s="34"/>
      <c r="AA156" s="35"/>
      <c r="AB156" s="34"/>
      <c r="AC156" s="34"/>
      <c r="AD156" s="34"/>
      <c r="AE156" s="34"/>
      <c r="AF156" s="34"/>
      <c r="AG156" s="61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5"/>
      <c r="AW156" s="61">
        <f t="shared" si="18"/>
        <v>0</v>
      </c>
      <c r="AX156" s="61">
        <f t="shared" si="19"/>
        <v>0</v>
      </c>
      <c r="AY156" s="61">
        <f t="shared" si="20"/>
        <v>0</v>
      </c>
    </row>
    <row r="157" spans="1:51" x14ac:dyDescent="0.25">
      <c r="A157" s="31">
        <v>149</v>
      </c>
      <c r="B157" s="82"/>
      <c r="D157"/>
      <c r="F157" s="33"/>
      <c r="G157" s="34"/>
      <c r="H157" s="35">
        <f t="shared" si="16"/>
        <v>0.02</v>
      </c>
      <c r="I157" s="34"/>
      <c r="J157" s="34"/>
      <c r="K157" s="35"/>
      <c r="L157" s="34"/>
      <c r="M157" s="61"/>
      <c r="N157" s="35">
        <f t="shared" si="17"/>
        <v>13779.980000000001</v>
      </c>
      <c r="O157" s="104"/>
      <c r="P157" s="34"/>
      <c r="Q157" s="34"/>
      <c r="R157" s="34"/>
      <c r="S157" s="34"/>
      <c r="T157" s="34"/>
      <c r="U157"/>
      <c r="V157" s="34"/>
      <c r="W157"/>
      <c r="X157" s="34"/>
      <c r="Y157" s="34"/>
      <c r="Z157" s="34"/>
      <c r="AA157" s="35"/>
      <c r="AB157" s="34"/>
      <c r="AC157" s="34"/>
      <c r="AD157" s="34"/>
      <c r="AE157" s="34"/>
      <c r="AF157" s="34"/>
      <c r="AG157" s="61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5"/>
      <c r="AW157" s="61">
        <f t="shared" si="18"/>
        <v>0</v>
      </c>
      <c r="AX157" s="61">
        <f t="shared" si="19"/>
        <v>0</v>
      </c>
      <c r="AY157" s="61">
        <f t="shared" si="20"/>
        <v>0</v>
      </c>
    </row>
    <row r="158" spans="1:51" x14ac:dyDescent="0.25">
      <c r="A158" s="31">
        <v>150</v>
      </c>
      <c r="B158" s="82"/>
      <c r="D158"/>
      <c r="F158" s="33"/>
      <c r="G158" s="34"/>
      <c r="H158" s="35">
        <f t="shared" si="16"/>
        <v>0.02</v>
      </c>
      <c r="I158" s="34"/>
      <c r="J158" s="34"/>
      <c r="K158" s="35"/>
      <c r="L158" s="34"/>
      <c r="M158" s="61"/>
      <c r="N158" s="35">
        <f t="shared" si="17"/>
        <v>13779.980000000001</v>
      </c>
      <c r="O158" s="104"/>
      <c r="P158" s="34"/>
      <c r="Q158" s="34"/>
      <c r="R158" s="34"/>
      <c r="S158" s="34"/>
      <c r="T158" s="34"/>
      <c r="U158"/>
      <c r="V158" s="34"/>
      <c r="W158"/>
      <c r="X158" s="34"/>
      <c r="Y158" s="34"/>
      <c r="Z158" s="34"/>
      <c r="AA158" s="35"/>
      <c r="AB158" s="34"/>
      <c r="AC158" s="34"/>
      <c r="AD158" s="34"/>
      <c r="AE158" s="34"/>
      <c r="AF158" s="34"/>
      <c r="AG158" s="61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5"/>
      <c r="AW158" s="61">
        <f t="shared" si="18"/>
        <v>0</v>
      </c>
      <c r="AX158" s="61">
        <f t="shared" si="19"/>
        <v>0</v>
      </c>
      <c r="AY158" s="61">
        <f t="shared" si="20"/>
        <v>0</v>
      </c>
    </row>
    <row r="159" spans="1:51" x14ac:dyDescent="0.25">
      <c r="A159" s="31">
        <v>151</v>
      </c>
      <c r="B159" s="82"/>
      <c r="D159"/>
      <c r="F159" s="33"/>
      <c r="G159" s="34"/>
      <c r="H159" s="35">
        <f t="shared" si="16"/>
        <v>0.02</v>
      </c>
      <c r="I159" s="34"/>
      <c r="J159" s="34"/>
      <c r="K159" s="35"/>
      <c r="L159" s="34"/>
      <c r="M159" s="61"/>
      <c r="N159" s="35">
        <f t="shared" si="17"/>
        <v>13779.980000000001</v>
      </c>
      <c r="O159" s="104"/>
      <c r="P159" s="34"/>
      <c r="Q159" s="34"/>
      <c r="R159" s="34"/>
      <c r="S159" s="34"/>
      <c r="T159" s="34"/>
      <c r="U159"/>
      <c r="V159" s="34"/>
      <c r="W159"/>
      <c r="X159" s="34"/>
      <c r="Y159" s="34"/>
      <c r="Z159" s="34"/>
      <c r="AA159" s="35"/>
      <c r="AB159" s="34"/>
      <c r="AC159" s="34"/>
      <c r="AD159" s="34"/>
      <c r="AE159" s="34"/>
      <c r="AF159" s="34"/>
      <c r="AG159" s="61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61"/>
      <c r="AV159" s="35"/>
      <c r="AW159" s="61">
        <f t="shared" si="18"/>
        <v>0</v>
      </c>
      <c r="AX159" s="61">
        <f t="shared" si="19"/>
        <v>0</v>
      </c>
      <c r="AY159" s="61">
        <f t="shared" si="20"/>
        <v>0</v>
      </c>
    </row>
    <row r="160" spans="1:51" x14ac:dyDescent="0.25">
      <c r="A160" s="31">
        <v>152</v>
      </c>
      <c r="B160" s="82"/>
      <c r="D160"/>
      <c r="F160" s="33"/>
      <c r="G160" s="34"/>
      <c r="H160" s="35">
        <f t="shared" si="16"/>
        <v>0.02</v>
      </c>
      <c r="I160" s="34"/>
      <c r="J160" s="34"/>
      <c r="K160" s="35"/>
      <c r="L160" s="34"/>
      <c r="M160" s="61"/>
      <c r="N160" s="35">
        <f t="shared" si="17"/>
        <v>13779.980000000001</v>
      </c>
      <c r="O160" s="104"/>
      <c r="P160" s="34"/>
      <c r="Q160" s="34"/>
      <c r="R160" s="34"/>
      <c r="S160" s="34"/>
      <c r="T160" s="34"/>
      <c r="U160"/>
      <c r="V160" s="34"/>
      <c r="W160"/>
      <c r="X160" s="34"/>
      <c r="Y160" s="34"/>
      <c r="Z160" s="34"/>
      <c r="AA160" s="35"/>
      <c r="AB160" s="34"/>
      <c r="AC160" s="34"/>
      <c r="AD160" s="34"/>
      <c r="AE160" s="34"/>
      <c r="AF160" s="34"/>
      <c r="AG160" s="61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61"/>
      <c r="AV160" s="35"/>
      <c r="AW160" s="61">
        <f t="shared" si="18"/>
        <v>0</v>
      </c>
      <c r="AX160" s="61">
        <f t="shared" si="19"/>
        <v>0</v>
      </c>
      <c r="AY160" s="61">
        <f t="shared" si="20"/>
        <v>0</v>
      </c>
    </row>
    <row r="161" spans="1:51" x14ac:dyDescent="0.25">
      <c r="A161" s="31">
        <v>153</v>
      </c>
      <c r="B161" s="82"/>
      <c r="D161"/>
      <c r="F161" s="33"/>
      <c r="G161" s="34"/>
      <c r="H161" s="35">
        <f t="shared" si="16"/>
        <v>0.02</v>
      </c>
      <c r="I161" s="34"/>
      <c r="J161" s="34"/>
      <c r="K161" s="35"/>
      <c r="L161" s="34"/>
      <c r="M161" s="61"/>
      <c r="N161" s="35">
        <f t="shared" si="17"/>
        <v>13779.980000000001</v>
      </c>
      <c r="O161" s="104"/>
      <c r="P161" s="34"/>
      <c r="Q161" s="34"/>
      <c r="R161" s="34"/>
      <c r="S161" s="34"/>
      <c r="T161" s="34"/>
      <c r="U161"/>
      <c r="V161" s="34"/>
      <c r="W161"/>
      <c r="X161" s="34"/>
      <c r="Y161" s="34"/>
      <c r="Z161" s="34"/>
      <c r="AA161" s="35"/>
      <c r="AB161" s="34"/>
      <c r="AC161" s="34"/>
      <c r="AD161" s="34"/>
      <c r="AE161" s="34"/>
      <c r="AF161" s="34"/>
      <c r="AG161" s="61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61"/>
      <c r="AV161" s="35"/>
      <c r="AW161" s="61">
        <f t="shared" si="18"/>
        <v>0</v>
      </c>
      <c r="AX161" s="61">
        <f t="shared" si="19"/>
        <v>0</v>
      </c>
      <c r="AY161" s="61">
        <f t="shared" si="20"/>
        <v>0</v>
      </c>
    </row>
    <row r="162" spans="1:51" x14ac:dyDescent="0.25">
      <c r="A162" s="31">
        <v>154</v>
      </c>
      <c r="B162" s="82"/>
      <c r="D162"/>
      <c r="F162" s="33"/>
      <c r="G162" s="34"/>
      <c r="H162" s="35">
        <f t="shared" si="16"/>
        <v>0.02</v>
      </c>
      <c r="I162" s="34"/>
      <c r="J162" s="34"/>
      <c r="K162" s="35"/>
      <c r="L162" s="34"/>
      <c r="M162" s="61"/>
      <c r="N162" s="35">
        <f t="shared" si="17"/>
        <v>13779.980000000001</v>
      </c>
      <c r="O162" s="104"/>
      <c r="P162" s="34"/>
      <c r="Q162" s="34"/>
      <c r="R162" s="34"/>
      <c r="S162" s="34"/>
      <c r="T162" s="34"/>
      <c r="U162"/>
      <c r="V162" s="34"/>
      <c r="W162"/>
      <c r="X162" s="34"/>
      <c r="Y162" s="34"/>
      <c r="Z162" s="34"/>
      <c r="AA162" s="35"/>
      <c r="AB162" s="34"/>
      <c r="AC162" s="34"/>
      <c r="AD162" s="34"/>
      <c r="AE162" s="34"/>
      <c r="AF162" s="34"/>
      <c r="AG162" s="61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61"/>
      <c r="AV162" s="35"/>
      <c r="AW162" s="61">
        <f t="shared" si="18"/>
        <v>0</v>
      </c>
      <c r="AX162" s="61">
        <f t="shared" si="19"/>
        <v>0</v>
      </c>
      <c r="AY162" s="61">
        <f t="shared" si="20"/>
        <v>0</v>
      </c>
    </row>
    <row r="163" spans="1:51" x14ac:dyDescent="0.25">
      <c r="A163" s="31">
        <v>155</v>
      </c>
      <c r="B163" s="82"/>
      <c r="D163"/>
      <c r="F163" s="33"/>
      <c r="G163" s="34"/>
      <c r="H163" s="35">
        <f t="shared" si="16"/>
        <v>0.02</v>
      </c>
      <c r="I163" s="34"/>
      <c r="J163" s="34"/>
      <c r="K163" s="35"/>
      <c r="L163" s="34"/>
      <c r="M163" s="61"/>
      <c r="N163" s="35">
        <f t="shared" si="17"/>
        <v>13779.980000000001</v>
      </c>
      <c r="O163" s="104"/>
      <c r="P163" s="34"/>
      <c r="Q163" s="34"/>
      <c r="R163" s="34"/>
      <c r="S163" s="34"/>
      <c r="T163" s="34"/>
      <c r="U163"/>
      <c r="V163" s="34"/>
      <c r="W163"/>
      <c r="X163" s="34"/>
      <c r="Y163" s="34"/>
      <c r="Z163" s="34"/>
      <c r="AA163" s="35"/>
      <c r="AB163" s="34"/>
      <c r="AC163" s="34"/>
      <c r="AD163" s="34"/>
      <c r="AE163" s="34"/>
      <c r="AF163" s="34"/>
      <c r="AG163" s="61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61"/>
      <c r="AV163" s="35"/>
      <c r="AW163" s="61">
        <f t="shared" si="18"/>
        <v>0</v>
      </c>
      <c r="AX163" s="61">
        <f t="shared" si="19"/>
        <v>0</v>
      </c>
      <c r="AY163" s="61">
        <f t="shared" si="20"/>
        <v>0</v>
      </c>
    </row>
    <row r="164" spans="1:51" x14ac:dyDescent="0.25">
      <c r="A164" s="31">
        <v>156</v>
      </c>
      <c r="B164" s="82"/>
      <c r="D164"/>
      <c r="F164" s="33"/>
      <c r="G164" s="34"/>
      <c r="H164" s="35">
        <f t="shared" si="16"/>
        <v>0.02</v>
      </c>
      <c r="I164" s="34"/>
      <c r="J164" s="34"/>
      <c r="K164" s="35"/>
      <c r="L164" s="34"/>
      <c r="M164" s="61"/>
      <c r="N164" s="35">
        <f t="shared" si="17"/>
        <v>13779.980000000001</v>
      </c>
      <c r="O164" s="104"/>
      <c r="P164" s="34"/>
      <c r="Q164" s="34"/>
      <c r="R164" s="34"/>
      <c r="S164" s="34"/>
      <c r="T164" s="34"/>
      <c r="U164"/>
      <c r="V164" s="34"/>
      <c r="W164"/>
      <c r="X164" s="34"/>
      <c r="Y164" s="34"/>
      <c r="Z164" s="34"/>
      <c r="AA164" s="35"/>
      <c r="AB164" s="34"/>
      <c r="AC164" s="34"/>
      <c r="AD164" s="34"/>
      <c r="AE164" s="34"/>
      <c r="AF164" s="34"/>
      <c r="AG164" s="61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61"/>
      <c r="AV164" s="35"/>
      <c r="AW164" s="61">
        <f t="shared" si="18"/>
        <v>0</v>
      </c>
      <c r="AX164" s="61">
        <f t="shared" si="19"/>
        <v>0</v>
      </c>
      <c r="AY164" s="61">
        <f t="shared" si="20"/>
        <v>0</v>
      </c>
    </row>
    <row r="165" spans="1:51" x14ac:dyDescent="0.25">
      <c r="A165" s="31">
        <v>157</v>
      </c>
      <c r="B165" s="82"/>
      <c r="D165"/>
      <c r="F165" s="33"/>
      <c r="G165" s="34"/>
      <c r="H165" s="35">
        <f t="shared" si="16"/>
        <v>0.02</v>
      </c>
      <c r="I165" s="34"/>
      <c r="J165" s="34"/>
      <c r="K165" s="35"/>
      <c r="L165" s="34"/>
      <c r="M165" s="61"/>
      <c r="N165" s="35">
        <f t="shared" si="17"/>
        <v>13779.980000000001</v>
      </c>
      <c r="O165" s="104"/>
      <c r="P165" s="34"/>
      <c r="Q165" s="34"/>
      <c r="R165" s="34"/>
      <c r="S165" s="34"/>
      <c r="T165" s="34"/>
      <c r="U165"/>
      <c r="V165" s="34"/>
      <c r="W165"/>
      <c r="X165" s="34"/>
      <c r="Y165" s="34"/>
      <c r="Z165" s="34"/>
      <c r="AA165" s="35"/>
      <c r="AB165" s="34"/>
      <c r="AC165" s="34"/>
      <c r="AD165" s="34"/>
      <c r="AE165" s="34"/>
      <c r="AF165" s="34"/>
      <c r="AG165" s="61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61"/>
      <c r="AV165" s="35"/>
      <c r="AW165" s="61">
        <f t="shared" si="18"/>
        <v>0</v>
      </c>
      <c r="AX165" s="61">
        <f t="shared" si="19"/>
        <v>0</v>
      </c>
      <c r="AY165" s="61">
        <f t="shared" si="20"/>
        <v>0</v>
      </c>
    </row>
    <row r="166" spans="1:51" x14ac:dyDescent="0.25">
      <c r="A166" s="31">
        <v>158</v>
      </c>
      <c r="B166" s="82"/>
      <c r="D166"/>
      <c r="F166" s="33"/>
      <c r="G166" s="34"/>
      <c r="H166" s="35">
        <f t="shared" si="16"/>
        <v>0.02</v>
      </c>
      <c r="I166" s="34"/>
      <c r="J166" s="34"/>
      <c r="K166" s="35"/>
      <c r="L166" s="34"/>
      <c r="M166" s="61"/>
      <c r="N166" s="35">
        <f t="shared" si="17"/>
        <v>13779.980000000001</v>
      </c>
      <c r="O166" s="104"/>
      <c r="P166" s="34"/>
      <c r="Q166" s="34"/>
      <c r="R166" s="34"/>
      <c r="S166" s="34"/>
      <c r="T166" s="34"/>
      <c r="U166"/>
      <c r="V166" s="34"/>
      <c r="W166"/>
      <c r="X166" s="34"/>
      <c r="Y166" s="34"/>
      <c r="Z166" s="34"/>
      <c r="AA166" s="35"/>
      <c r="AB166" s="34"/>
      <c r="AC166" s="34"/>
      <c r="AD166" s="34"/>
      <c r="AE166" s="34"/>
      <c r="AF166" s="34"/>
      <c r="AG166" s="61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61"/>
      <c r="AV166" s="35"/>
      <c r="AW166" s="61">
        <f t="shared" si="18"/>
        <v>0</v>
      </c>
      <c r="AX166" s="61">
        <f t="shared" si="19"/>
        <v>0</v>
      </c>
      <c r="AY166" s="61">
        <f t="shared" si="20"/>
        <v>0</v>
      </c>
    </row>
    <row r="167" spans="1:51" x14ac:dyDescent="0.25">
      <c r="A167" s="31">
        <v>159</v>
      </c>
      <c r="B167" s="82"/>
      <c r="D167"/>
      <c r="F167" s="33"/>
      <c r="G167" s="34"/>
      <c r="H167" s="35">
        <f t="shared" si="16"/>
        <v>0.02</v>
      </c>
      <c r="I167" s="34"/>
      <c r="J167" s="34"/>
      <c r="K167" s="35"/>
      <c r="L167" s="34"/>
      <c r="M167" s="61"/>
      <c r="N167" s="35">
        <f t="shared" si="17"/>
        <v>13779.980000000001</v>
      </c>
      <c r="O167" s="104"/>
      <c r="P167" s="34"/>
      <c r="Q167" s="34"/>
      <c r="R167" s="34"/>
      <c r="S167" s="34"/>
      <c r="T167" s="34"/>
      <c r="U167"/>
      <c r="V167" s="34"/>
      <c r="W167"/>
      <c r="X167" s="34"/>
      <c r="Y167" s="34"/>
      <c r="Z167" s="34"/>
      <c r="AA167" s="35"/>
      <c r="AB167" s="34"/>
      <c r="AC167" s="34"/>
      <c r="AD167" s="34"/>
      <c r="AE167" s="34"/>
      <c r="AF167" s="34"/>
      <c r="AG167" s="61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61"/>
      <c r="AV167" s="35"/>
      <c r="AW167" s="61">
        <f t="shared" si="18"/>
        <v>0</v>
      </c>
      <c r="AX167" s="61">
        <f t="shared" si="19"/>
        <v>0</v>
      </c>
      <c r="AY167" s="61">
        <f t="shared" si="20"/>
        <v>0</v>
      </c>
    </row>
    <row r="168" spans="1:51" x14ac:dyDescent="0.25">
      <c r="A168" s="31">
        <v>160</v>
      </c>
      <c r="B168" s="82"/>
      <c r="D168"/>
      <c r="F168" s="33"/>
      <c r="G168" s="34"/>
      <c r="H168" s="35">
        <f t="shared" si="16"/>
        <v>0.02</v>
      </c>
      <c r="I168" s="34"/>
      <c r="J168" s="34"/>
      <c r="K168" s="35"/>
      <c r="L168" s="34"/>
      <c r="M168" s="61"/>
      <c r="N168" s="35">
        <f t="shared" si="17"/>
        <v>13779.980000000001</v>
      </c>
      <c r="O168" s="104"/>
      <c r="P168" s="34"/>
      <c r="Q168" s="34"/>
      <c r="R168" s="34"/>
      <c r="S168" s="34"/>
      <c r="T168" s="34"/>
      <c r="U168"/>
      <c r="V168" s="34"/>
      <c r="W168"/>
      <c r="X168" s="34"/>
      <c r="Y168" s="34"/>
      <c r="Z168" s="34"/>
      <c r="AA168" s="35"/>
      <c r="AB168" s="34"/>
      <c r="AC168" s="34"/>
      <c r="AD168" s="34"/>
      <c r="AE168" s="34"/>
      <c r="AF168" s="34"/>
      <c r="AG168" s="61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61"/>
      <c r="AV168" s="35"/>
      <c r="AW168" s="61">
        <f t="shared" si="18"/>
        <v>0</v>
      </c>
      <c r="AX168" s="61">
        <f t="shared" si="19"/>
        <v>0</v>
      </c>
      <c r="AY168" s="61">
        <f t="shared" si="20"/>
        <v>0</v>
      </c>
    </row>
    <row r="169" spans="1:51" x14ac:dyDescent="0.25">
      <c r="A169" s="31">
        <v>161</v>
      </c>
      <c r="B169" s="82"/>
      <c r="D169"/>
      <c r="F169" s="33"/>
      <c r="G169" s="34"/>
      <c r="H169" s="35">
        <f t="shared" si="16"/>
        <v>0.02</v>
      </c>
      <c r="I169" s="34"/>
      <c r="J169" s="34"/>
      <c r="K169" s="35"/>
      <c r="L169" s="34"/>
      <c r="M169" s="61"/>
      <c r="N169" s="35">
        <f t="shared" si="17"/>
        <v>13779.980000000001</v>
      </c>
      <c r="O169" s="104"/>
      <c r="P169" s="34"/>
      <c r="Q169" s="34"/>
      <c r="R169" s="34"/>
      <c r="S169" s="34"/>
      <c r="T169" s="34"/>
      <c r="U169"/>
      <c r="V169" s="34"/>
      <c r="W169"/>
      <c r="X169" s="34"/>
      <c r="Y169" s="34"/>
      <c r="Z169" s="34"/>
      <c r="AA169" s="35"/>
      <c r="AB169" s="34"/>
      <c r="AC169" s="34"/>
      <c r="AD169" s="34"/>
      <c r="AE169" s="34"/>
      <c r="AF169" s="34"/>
      <c r="AG169" s="61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61"/>
      <c r="AV169" s="35"/>
      <c r="AW169" s="61">
        <f t="shared" si="18"/>
        <v>0</v>
      </c>
      <c r="AX169" s="61">
        <f t="shared" si="19"/>
        <v>0</v>
      </c>
      <c r="AY169" s="61">
        <f t="shared" si="20"/>
        <v>0</v>
      </c>
    </row>
    <row r="170" spans="1:51" x14ac:dyDescent="0.25">
      <c r="A170" s="31">
        <v>162</v>
      </c>
      <c r="B170" s="82"/>
      <c r="D170"/>
      <c r="F170" s="33"/>
      <c r="G170" s="34"/>
      <c r="H170" s="35">
        <f t="shared" si="16"/>
        <v>0.02</v>
      </c>
      <c r="I170" s="34"/>
      <c r="J170" s="34"/>
      <c r="K170" s="35"/>
      <c r="L170" s="34"/>
      <c r="M170" s="61"/>
      <c r="N170" s="35">
        <f t="shared" si="17"/>
        <v>13779.980000000001</v>
      </c>
      <c r="O170" s="104"/>
      <c r="P170" s="34"/>
      <c r="Q170" s="34"/>
      <c r="R170" s="34"/>
      <c r="S170" s="34"/>
      <c r="T170" s="34"/>
      <c r="U170"/>
      <c r="V170" s="34"/>
      <c r="W170"/>
      <c r="X170" s="34"/>
      <c r="Y170" s="34"/>
      <c r="Z170" s="34"/>
      <c r="AA170" s="35"/>
      <c r="AB170" s="34"/>
      <c r="AC170" s="34"/>
      <c r="AD170" s="34"/>
      <c r="AE170" s="34"/>
      <c r="AF170" s="34"/>
      <c r="AG170" s="61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61"/>
      <c r="AV170" s="35"/>
      <c r="AW170" s="61">
        <f t="shared" si="18"/>
        <v>0</v>
      </c>
      <c r="AX170" s="61">
        <f t="shared" si="19"/>
        <v>0</v>
      </c>
      <c r="AY170" s="61">
        <f t="shared" si="20"/>
        <v>0</v>
      </c>
    </row>
    <row r="171" spans="1:51" x14ac:dyDescent="0.25">
      <c r="A171" s="31">
        <v>163</v>
      </c>
      <c r="B171" s="82"/>
      <c r="D171"/>
      <c r="F171" s="33"/>
      <c r="G171" s="34"/>
      <c r="H171" s="35">
        <f t="shared" si="16"/>
        <v>0.02</v>
      </c>
      <c r="I171" s="34"/>
      <c r="J171" s="34"/>
      <c r="K171" s="35"/>
      <c r="L171" s="34"/>
      <c r="M171" s="61"/>
      <c r="N171" s="35">
        <f t="shared" si="17"/>
        <v>13779.980000000001</v>
      </c>
      <c r="O171" s="104"/>
      <c r="P171" s="34"/>
      <c r="Q171" s="34"/>
      <c r="R171" s="34"/>
      <c r="S171" s="34"/>
      <c r="T171" s="34"/>
      <c r="U171"/>
      <c r="V171" s="34"/>
      <c r="W171"/>
      <c r="X171" s="34"/>
      <c r="Y171" s="34"/>
      <c r="Z171" s="34"/>
      <c r="AA171" s="35"/>
      <c r="AB171" s="34"/>
      <c r="AC171" s="34"/>
      <c r="AD171" s="34"/>
      <c r="AE171" s="34"/>
      <c r="AF171" s="34"/>
      <c r="AG171" s="61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61"/>
      <c r="AV171" s="35"/>
      <c r="AW171" s="61">
        <f t="shared" si="18"/>
        <v>0</v>
      </c>
      <c r="AX171" s="61">
        <f t="shared" si="19"/>
        <v>0</v>
      </c>
      <c r="AY171" s="61">
        <f t="shared" si="20"/>
        <v>0</v>
      </c>
    </row>
    <row r="172" spans="1:51" x14ac:dyDescent="0.25">
      <c r="A172" s="31">
        <v>164</v>
      </c>
      <c r="B172" s="82"/>
      <c r="D172"/>
      <c r="F172" s="33"/>
      <c r="G172" s="34"/>
      <c r="H172" s="35">
        <f t="shared" si="16"/>
        <v>0.02</v>
      </c>
      <c r="I172" s="34"/>
      <c r="J172" s="34"/>
      <c r="K172" s="35"/>
      <c r="L172" s="34"/>
      <c r="M172" s="61"/>
      <c r="N172" s="35">
        <f t="shared" si="17"/>
        <v>13779.980000000001</v>
      </c>
      <c r="O172" s="104"/>
      <c r="P172" s="34"/>
      <c r="Q172" s="34"/>
      <c r="R172" s="34"/>
      <c r="S172" s="34"/>
      <c r="T172" s="34"/>
      <c r="U172"/>
      <c r="V172" s="34"/>
      <c r="W172"/>
      <c r="X172" s="34"/>
      <c r="Y172" s="34"/>
      <c r="Z172" s="34"/>
      <c r="AA172" s="35"/>
      <c r="AB172" s="34"/>
      <c r="AC172" s="34"/>
      <c r="AD172" s="34"/>
      <c r="AE172" s="34"/>
      <c r="AF172" s="34"/>
      <c r="AG172" s="61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61"/>
      <c r="AV172" s="35"/>
      <c r="AW172" s="61">
        <f t="shared" si="18"/>
        <v>0</v>
      </c>
      <c r="AX172" s="61">
        <f t="shared" si="19"/>
        <v>0</v>
      </c>
      <c r="AY172" s="61">
        <f t="shared" si="20"/>
        <v>0</v>
      </c>
    </row>
    <row r="173" spans="1:51" x14ac:dyDescent="0.25">
      <c r="A173" s="31">
        <v>165</v>
      </c>
      <c r="B173" s="82"/>
      <c r="D173"/>
      <c r="F173" s="33"/>
      <c r="G173" s="34"/>
      <c r="H173" s="35">
        <f t="shared" si="16"/>
        <v>0.02</v>
      </c>
      <c r="I173" s="34"/>
      <c r="J173" s="34"/>
      <c r="K173" s="35"/>
      <c r="L173" s="34"/>
      <c r="M173" s="61"/>
      <c r="N173" s="35">
        <f t="shared" si="17"/>
        <v>13779.980000000001</v>
      </c>
      <c r="O173" s="104"/>
      <c r="P173" s="34"/>
      <c r="Q173" s="34"/>
      <c r="R173" s="34"/>
      <c r="S173" s="34"/>
      <c r="T173" s="34"/>
      <c r="U173"/>
      <c r="V173" s="34"/>
      <c r="W173"/>
      <c r="X173" s="34"/>
      <c r="Y173" s="34"/>
      <c r="Z173" s="34"/>
      <c r="AA173" s="35"/>
      <c r="AB173" s="34"/>
      <c r="AC173" s="34"/>
      <c r="AD173" s="34"/>
      <c r="AE173" s="34"/>
      <c r="AF173" s="34"/>
      <c r="AG173" s="61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61"/>
      <c r="AV173" s="35"/>
      <c r="AW173" s="61">
        <f t="shared" si="18"/>
        <v>0</v>
      </c>
      <c r="AX173" s="61">
        <f t="shared" si="19"/>
        <v>0</v>
      </c>
      <c r="AY173" s="61">
        <f t="shared" si="20"/>
        <v>0</v>
      </c>
    </row>
    <row r="174" spans="1:51" x14ac:dyDescent="0.25">
      <c r="A174" s="31">
        <v>166</v>
      </c>
      <c r="B174" s="82"/>
      <c r="D174"/>
      <c r="F174" s="33"/>
      <c r="G174" s="34"/>
      <c r="H174" s="35">
        <f t="shared" si="16"/>
        <v>0.02</v>
      </c>
      <c r="I174" s="34"/>
      <c r="J174" s="34"/>
      <c r="K174" s="35"/>
      <c r="L174" s="34"/>
      <c r="M174" s="61"/>
      <c r="N174" s="35">
        <f t="shared" si="17"/>
        <v>13779.980000000001</v>
      </c>
      <c r="O174" s="104"/>
      <c r="P174" s="34"/>
      <c r="Q174" s="34"/>
      <c r="R174" s="34"/>
      <c r="S174" s="34"/>
      <c r="T174" s="34"/>
      <c r="U174"/>
      <c r="V174" s="34"/>
      <c r="W174"/>
      <c r="X174" s="34"/>
      <c r="Y174" s="34"/>
      <c r="Z174" s="34"/>
      <c r="AA174" s="35"/>
      <c r="AB174" s="34"/>
      <c r="AC174" s="34"/>
      <c r="AD174" s="34"/>
      <c r="AE174" s="34"/>
      <c r="AF174" s="34"/>
      <c r="AG174" s="61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61"/>
      <c r="AV174" s="35"/>
      <c r="AW174" s="61">
        <f t="shared" si="18"/>
        <v>0</v>
      </c>
      <c r="AX174" s="61">
        <f t="shared" si="19"/>
        <v>0</v>
      </c>
      <c r="AY174" s="61">
        <f t="shared" si="20"/>
        <v>0</v>
      </c>
    </row>
    <row r="175" spans="1:51" x14ac:dyDescent="0.25">
      <c r="A175" s="31">
        <v>167</v>
      </c>
      <c r="B175" s="82"/>
      <c r="D175"/>
      <c r="F175" s="33"/>
      <c r="G175" s="34"/>
      <c r="H175" s="35">
        <f t="shared" si="16"/>
        <v>0.02</v>
      </c>
      <c r="I175" s="34"/>
      <c r="J175" s="34"/>
      <c r="K175" s="35"/>
      <c r="L175" s="34"/>
      <c r="M175" s="61"/>
      <c r="N175" s="35">
        <f t="shared" si="17"/>
        <v>13779.980000000001</v>
      </c>
      <c r="O175" s="104"/>
      <c r="P175" s="34"/>
      <c r="Q175" s="34"/>
      <c r="R175" s="34"/>
      <c r="S175" s="34"/>
      <c r="T175" s="34"/>
      <c r="U175"/>
      <c r="V175" s="34"/>
      <c r="W175"/>
      <c r="X175" s="34"/>
      <c r="Y175" s="34"/>
      <c r="Z175" s="34"/>
      <c r="AA175" s="35"/>
      <c r="AB175" s="34"/>
      <c r="AC175" s="34"/>
      <c r="AD175" s="34"/>
      <c r="AE175" s="34"/>
      <c r="AF175" s="34"/>
      <c r="AG175" s="61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61"/>
      <c r="AV175" s="35"/>
      <c r="AW175" s="61">
        <f t="shared" si="18"/>
        <v>0</v>
      </c>
      <c r="AX175" s="61">
        <f t="shared" si="19"/>
        <v>0</v>
      </c>
      <c r="AY175" s="61">
        <f t="shared" si="20"/>
        <v>0</v>
      </c>
    </row>
    <row r="176" spans="1:51" x14ac:dyDescent="0.25">
      <c r="A176" s="31">
        <v>168</v>
      </c>
      <c r="B176" s="82"/>
      <c r="D176"/>
      <c r="F176" s="33"/>
      <c r="G176" s="34"/>
      <c r="H176" s="35">
        <f t="shared" si="16"/>
        <v>0.02</v>
      </c>
      <c r="I176" s="34"/>
      <c r="J176" s="34"/>
      <c r="K176" s="35"/>
      <c r="L176" s="34"/>
      <c r="M176" s="61"/>
      <c r="N176" s="35">
        <f t="shared" si="17"/>
        <v>13779.980000000001</v>
      </c>
      <c r="O176" s="104"/>
      <c r="P176" s="34"/>
      <c r="Q176" s="34"/>
      <c r="R176" s="34"/>
      <c r="S176" s="34"/>
      <c r="T176" s="34"/>
      <c r="U176"/>
      <c r="V176" s="34"/>
      <c r="W176"/>
      <c r="X176" s="34"/>
      <c r="Y176" s="34"/>
      <c r="Z176" s="34"/>
      <c r="AA176" s="35"/>
      <c r="AB176" s="34"/>
      <c r="AC176" s="34"/>
      <c r="AD176" s="34"/>
      <c r="AE176" s="34"/>
      <c r="AF176" s="34"/>
      <c r="AG176" s="61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5"/>
      <c r="AW176" s="61">
        <f t="shared" si="18"/>
        <v>0</v>
      </c>
      <c r="AX176" s="61">
        <f t="shared" si="19"/>
        <v>0</v>
      </c>
      <c r="AY176" s="61">
        <f t="shared" si="20"/>
        <v>0</v>
      </c>
    </row>
    <row r="177" spans="1:51" x14ac:dyDescent="0.25">
      <c r="A177" s="31">
        <v>169</v>
      </c>
      <c r="B177" s="82"/>
      <c r="D177"/>
      <c r="F177" s="33"/>
      <c r="G177" s="34"/>
      <c r="H177" s="35">
        <f t="shared" si="16"/>
        <v>0.02</v>
      </c>
      <c r="I177" s="34"/>
      <c r="J177" s="34"/>
      <c r="K177" s="35"/>
      <c r="L177" s="34"/>
      <c r="M177" s="61"/>
      <c r="N177" s="35">
        <f t="shared" si="17"/>
        <v>13779.980000000001</v>
      </c>
      <c r="O177" s="104"/>
      <c r="P177" s="34"/>
      <c r="Q177" s="34"/>
      <c r="R177" s="34"/>
      <c r="S177" s="34"/>
      <c r="T177" s="34"/>
      <c r="U177"/>
      <c r="V177" s="34"/>
      <c r="W177"/>
      <c r="X177" s="34"/>
      <c r="Y177" s="34"/>
      <c r="Z177" s="34"/>
      <c r="AA177" s="35"/>
      <c r="AB177" s="34"/>
      <c r="AC177" s="34"/>
      <c r="AD177" s="34"/>
      <c r="AE177" s="34"/>
      <c r="AF177" s="34"/>
      <c r="AG177" s="61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5"/>
      <c r="AW177" s="61">
        <f t="shared" si="18"/>
        <v>0</v>
      </c>
      <c r="AX177" s="61">
        <f t="shared" si="19"/>
        <v>0</v>
      </c>
      <c r="AY177" s="61">
        <f t="shared" si="20"/>
        <v>0</v>
      </c>
    </row>
    <row r="178" spans="1:51" x14ac:dyDescent="0.25">
      <c r="A178" s="31">
        <v>170</v>
      </c>
      <c r="B178" s="82"/>
      <c r="D178"/>
      <c r="F178" s="33"/>
      <c r="G178" s="34"/>
      <c r="H178" s="35">
        <f t="shared" si="16"/>
        <v>0.02</v>
      </c>
      <c r="I178" s="34"/>
      <c r="J178" s="34"/>
      <c r="K178" s="35"/>
      <c r="L178" s="34"/>
      <c r="M178" s="61"/>
      <c r="N178" s="35">
        <f t="shared" si="17"/>
        <v>13779.980000000001</v>
      </c>
      <c r="O178" s="104"/>
      <c r="P178" s="34"/>
      <c r="Q178" s="34"/>
      <c r="R178" s="34"/>
      <c r="S178" s="34"/>
      <c r="T178" s="34"/>
      <c r="U178"/>
      <c r="V178" s="34"/>
      <c r="W178"/>
      <c r="X178" s="34"/>
      <c r="Y178" s="34"/>
      <c r="Z178" s="34"/>
      <c r="AA178" s="35"/>
      <c r="AB178" s="34"/>
      <c r="AC178" s="34"/>
      <c r="AD178" s="34"/>
      <c r="AE178" s="34"/>
      <c r="AF178" s="34"/>
      <c r="AG178" s="61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5"/>
      <c r="AW178" s="61">
        <f t="shared" si="18"/>
        <v>0</v>
      </c>
      <c r="AX178" s="61">
        <f t="shared" si="19"/>
        <v>0</v>
      </c>
      <c r="AY178" s="61">
        <f t="shared" si="20"/>
        <v>0</v>
      </c>
    </row>
    <row r="179" spans="1:51" x14ac:dyDescent="0.25">
      <c r="A179" s="31">
        <v>171</v>
      </c>
      <c r="B179" s="82"/>
      <c r="D179"/>
      <c r="F179" s="33"/>
      <c r="G179" s="34"/>
      <c r="H179" s="35">
        <f t="shared" si="16"/>
        <v>0.02</v>
      </c>
      <c r="I179" s="34"/>
      <c r="J179" s="34"/>
      <c r="K179" s="35"/>
      <c r="L179" s="34"/>
      <c r="M179" s="61"/>
      <c r="N179" s="35">
        <f t="shared" si="17"/>
        <v>13779.980000000001</v>
      </c>
      <c r="O179" s="104"/>
      <c r="P179" s="34"/>
      <c r="Q179" s="34"/>
      <c r="R179" s="34"/>
      <c r="S179" s="34"/>
      <c r="T179" s="34"/>
      <c r="U179"/>
      <c r="V179" s="34"/>
      <c r="W179"/>
      <c r="X179" s="34"/>
      <c r="Y179" s="34"/>
      <c r="Z179" s="34"/>
      <c r="AA179" s="35"/>
      <c r="AB179" s="34"/>
      <c r="AC179" s="34"/>
      <c r="AD179" s="34"/>
      <c r="AE179" s="34"/>
      <c r="AF179" s="34"/>
      <c r="AG179" s="61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61"/>
      <c r="AV179" s="35"/>
      <c r="AW179" s="61">
        <f t="shared" si="18"/>
        <v>0</v>
      </c>
      <c r="AX179" s="61">
        <f t="shared" si="19"/>
        <v>0</v>
      </c>
      <c r="AY179" s="61">
        <f t="shared" si="20"/>
        <v>0</v>
      </c>
    </row>
    <row r="180" spans="1:51" x14ac:dyDescent="0.25">
      <c r="A180" s="31">
        <v>172</v>
      </c>
      <c r="B180" s="82"/>
      <c r="D180"/>
      <c r="F180" s="33"/>
      <c r="G180" s="34"/>
      <c r="H180" s="35">
        <f t="shared" si="16"/>
        <v>0.02</v>
      </c>
      <c r="I180" s="34"/>
      <c r="J180" s="34"/>
      <c r="K180" s="35"/>
      <c r="L180" s="34"/>
      <c r="M180" s="61"/>
      <c r="N180" s="35">
        <f t="shared" si="17"/>
        <v>13779.980000000001</v>
      </c>
      <c r="O180" s="104"/>
      <c r="P180" s="34"/>
      <c r="Q180" s="34"/>
      <c r="R180" s="34"/>
      <c r="S180" s="34"/>
      <c r="T180" s="34"/>
      <c r="U180"/>
      <c r="V180" s="34"/>
      <c r="W180"/>
      <c r="X180" s="34"/>
      <c r="Y180" s="34"/>
      <c r="Z180" s="34"/>
      <c r="AA180" s="35"/>
      <c r="AB180" s="34"/>
      <c r="AC180" s="34"/>
      <c r="AD180" s="34"/>
      <c r="AE180" s="34"/>
      <c r="AF180" s="34"/>
      <c r="AG180" s="61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61"/>
      <c r="AV180" s="35"/>
      <c r="AW180" s="61">
        <f t="shared" si="18"/>
        <v>0</v>
      </c>
      <c r="AX180" s="61">
        <f t="shared" si="19"/>
        <v>0</v>
      </c>
      <c r="AY180" s="61">
        <f t="shared" si="20"/>
        <v>0</v>
      </c>
    </row>
    <row r="181" spans="1:51" x14ac:dyDescent="0.25">
      <c r="A181" s="31">
        <v>173</v>
      </c>
      <c r="B181" s="82"/>
      <c r="D181"/>
      <c r="F181" s="33"/>
      <c r="G181" s="34"/>
      <c r="H181" s="35">
        <f t="shared" si="16"/>
        <v>0.02</v>
      </c>
      <c r="I181" s="34"/>
      <c r="J181" s="34"/>
      <c r="K181" s="35"/>
      <c r="L181" s="34"/>
      <c r="M181" s="61"/>
      <c r="N181" s="35">
        <f t="shared" si="17"/>
        <v>13779.980000000001</v>
      </c>
      <c r="O181" s="104"/>
      <c r="P181" s="34"/>
      <c r="Q181" s="34"/>
      <c r="R181" s="34"/>
      <c r="S181" s="34"/>
      <c r="T181" s="34"/>
      <c r="U181"/>
      <c r="V181" s="34"/>
      <c r="W181"/>
      <c r="X181" s="34"/>
      <c r="Y181" s="34"/>
      <c r="Z181" s="34"/>
      <c r="AA181" s="35"/>
      <c r="AB181" s="34"/>
      <c r="AC181" s="34"/>
      <c r="AD181" s="34"/>
      <c r="AE181" s="34"/>
      <c r="AF181" s="34"/>
      <c r="AG181" s="61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5"/>
      <c r="AW181" s="61">
        <f t="shared" si="18"/>
        <v>0</v>
      </c>
      <c r="AX181" s="61">
        <f t="shared" si="19"/>
        <v>0</v>
      </c>
      <c r="AY181" s="61">
        <f t="shared" si="20"/>
        <v>0</v>
      </c>
    </row>
    <row r="182" spans="1:51" x14ac:dyDescent="0.25">
      <c r="A182" s="31">
        <v>174</v>
      </c>
      <c r="B182" s="82"/>
      <c r="D182"/>
      <c r="F182" s="33"/>
      <c r="G182" s="34"/>
      <c r="H182" s="35">
        <f t="shared" ref="H182:H224" si="21">H181+F182-G182</f>
        <v>0.02</v>
      </c>
      <c r="I182" s="34"/>
      <c r="J182" s="34"/>
      <c r="K182" s="35"/>
      <c r="L182" s="34"/>
      <c r="M182" s="61"/>
      <c r="N182" s="35">
        <f t="shared" ref="N182:N224" si="22">N181+L182-M182</f>
        <v>13779.980000000001</v>
      </c>
      <c r="O182" s="104"/>
      <c r="P182" s="34"/>
      <c r="Q182" s="34"/>
      <c r="R182" s="34"/>
      <c r="S182" s="34"/>
      <c r="T182" s="34"/>
      <c r="U182"/>
      <c r="V182" s="34"/>
      <c r="W182"/>
      <c r="X182" s="34"/>
      <c r="Y182" s="34"/>
      <c r="Z182" s="34"/>
      <c r="AA182" s="35"/>
      <c r="AB182" s="34"/>
      <c r="AC182" s="34"/>
      <c r="AD182" s="34"/>
      <c r="AE182" s="34"/>
      <c r="AF182" s="34"/>
      <c r="AG182" s="61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5"/>
      <c r="AW182" s="61">
        <f t="shared" ref="AW182:AW224" si="23">F182+G182+I182+J182+L182+M182</f>
        <v>0</v>
      </c>
      <c r="AX182" s="61">
        <f t="shared" ref="AX182:AX224" si="24">SUM(P182:AV182)</f>
        <v>0</v>
      </c>
      <c r="AY182" s="61">
        <f t="shared" ref="AY182:AY224" si="25">AW182-AX182</f>
        <v>0</v>
      </c>
    </row>
    <row r="183" spans="1:51" x14ac:dyDescent="0.25">
      <c r="A183" s="31">
        <v>175</v>
      </c>
      <c r="B183" s="82"/>
      <c r="D183"/>
      <c r="F183" s="33"/>
      <c r="G183" s="34"/>
      <c r="H183" s="35">
        <f t="shared" si="21"/>
        <v>0.02</v>
      </c>
      <c r="I183" s="34"/>
      <c r="J183" s="34"/>
      <c r="K183" s="35"/>
      <c r="L183" s="34"/>
      <c r="M183" s="61"/>
      <c r="N183" s="35">
        <f t="shared" si="22"/>
        <v>13779.980000000001</v>
      </c>
      <c r="O183" s="104"/>
      <c r="P183" s="34"/>
      <c r="Q183" s="34"/>
      <c r="R183" s="34"/>
      <c r="S183" s="34"/>
      <c r="T183" s="34"/>
      <c r="U183"/>
      <c r="V183" s="34"/>
      <c r="W183"/>
      <c r="X183" s="34"/>
      <c r="Y183" s="34"/>
      <c r="Z183" s="34"/>
      <c r="AA183" s="35"/>
      <c r="AB183" s="34"/>
      <c r="AC183" s="34"/>
      <c r="AD183" s="34"/>
      <c r="AE183" s="34"/>
      <c r="AF183" s="34"/>
      <c r="AG183" s="61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5"/>
      <c r="AW183" s="61">
        <f t="shared" si="23"/>
        <v>0</v>
      </c>
      <c r="AX183" s="61">
        <f t="shared" si="24"/>
        <v>0</v>
      </c>
      <c r="AY183" s="61">
        <f t="shared" si="25"/>
        <v>0</v>
      </c>
    </row>
    <row r="184" spans="1:51" x14ac:dyDescent="0.25">
      <c r="A184" s="31">
        <v>176</v>
      </c>
      <c r="B184" s="82"/>
      <c r="D184"/>
      <c r="F184" s="33"/>
      <c r="G184" s="34"/>
      <c r="H184" s="35">
        <f t="shared" si="21"/>
        <v>0.02</v>
      </c>
      <c r="I184" s="34"/>
      <c r="J184" s="34"/>
      <c r="K184" s="35"/>
      <c r="L184" s="34"/>
      <c r="M184" s="61"/>
      <c r="N184" s="35">
        <f t="shared" si="22"/>
        <v>13779.980000000001</v>
      </c>
      <c r="O184" s="104"/>
      <c r="P184" s="34"/>
      <c r="Q184" s="34"/>
      <c r="R184" s="34"/>
      <c r="S184" s="34"/>
      <c r="T184" s="34"/>
      <c r="U184"/>
      <c r="V184" s="34"/>
      <c r="W184"/>
      <c r="X184" s="34"/>
      <c r="Y184" s="34"/>
      <c r="Z184" s="34"/>
      <c r="AA184" s="35"/>
      <c r="AB184" s="34"/>
      <c r="AC184" s="34"/>
      <c r="AD184" s="34"/>
      <c r="AE184" s="34"/>
      <c r="AF184" s="34"/>
      <c r="AG184" s="61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5"/>
      <c r="AW184" s="61">
        <f t="shared" si="23"/>
        <v>0</v>
      </c>
      <c r="AX184" s="61">
        <f t="shared" si="24"/>
        <v>0</v>
      </c>
      <c r="AY184" s="61">
        <f t="shared" si="25"/>
        <v>0</v>
      </c>
    </row>
    <row r="185" spans="1:51" x14ac:dyDescent="0.25">
      <c r="A185" s="31">
        <v>177</v>
      </c>
      <c r="B185" s="82"/>
      <c r="D185"/>
      <c r="F185" s="33"/>
      <c r="G185" s="34"/>
      <c r="H185" s="35">
        <f t="shared" si="21"/>
        <v>0.02</v>
      </c>
      <c r="I185" s="34"/>
      <c r="J185" s="34"/>
      <c r="K185" s="35"/>
      <c r="L185" s="34"/>
      <c r="M185" s="61"/>
      <c r="N185" s="35">
        <f t="shared" si="22"/>
        <v>13779.980000000001</v>
      </c>
      <c r="O185" s="104"/>
      <c r="P185" s="34"/>
      <c r="Q185" s="34"/>
      <c r="R185" s="34"/>
      <c r="S185" s="34"/>
      <c r="T185" s="34"/>
      <c r="U185"/>
      <c r="V185" s="34"/>
      <c r="W185"/>
      <c r="X185" s="34"/>
      <c r="Y185" s="34"/>
      <c r="Z185" s="34"/>
      <c r="AA185" s="35"/>
      <c r="AB185" s="34"/>
      <c r="AC185" s="34"/>
      <c r="AD185" s="34"/>
      <c r="AE185" s="34"/>
      <c r="AF185" s="34"/>
      <c r="AG185" s="61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5"/>
      <c r="AW185" s="61">
        <f t="shared" si="23"/>
        <v>0</v>
      </c>
      <c r="AX185" s="61">
        <f t="shared" si="24"/>
        <v>0</v>
      </c>
      <c r="AY185" s="61">
        <f t="shared" si="25"/>
        <v>0</v>
      </c>
    </row>
    <row r="186" spans="1:51" x14ac:dyDescent="0.25">
      <c r="A186" s="31">
        <v>178</v>
      </c>
      <c r="B186" s="82"/>
      <c r="D186"/>
      <c r="F186" s="33"/>
      <c r="G186" s="34"/>
      <c r="H186" s="35">
        <f t="shared" si="21"/>
        <v>0.02</v>
      </c>
      <c r="I186" s="34"/>
      <c r="J186" s="34"/>
      <c r="K186" s="35"/>
      <c r="L186" s="34"/>
      <c r="M186" s="61"/>
      <c r="N186" s="35">
        <f t="shared" si="22"/>
        <v>13779.980000000001</v>
      </c>
      <c r="O186" s="104"/>
      <c r="P186" s="34"/>
      <c r="Q186" s="34"/>
      <c r="R186" s="34"/>
      <c r="S186" s="34"/>
      <c r="T186" s="34"/>
      <c r="U186"/>
      <c r="V186" s="34"/>
      <c r="W186"/>
      <c r="X186" s="34"/>
      <c r="Y186" s="34"/>
      <c r="Z186" s="34"/>
      <c r="AA186" s="35"/>
      <c r="AB186" s="34"/>
      <c r="AC186" s="34"/>
      <c r="AD186" s="34"/>
      <c r="AE186" s="34"/>
      <c r="AF186" s="34"/>
      <c r="AG186" s="61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5"/>
      <c r="AW186" s="61">
        <f t="shared" si="23"/>
        <v>0</v>
      </c>
      <c r="AX186" s="61">
        <f t="shared" si="24"/>
        <v>0</v>
      </c>
      <c r="AY186" s="61">
        <f t="shared" si="25"/>
        <v>0</v>
      </c>
    </row>
    <row r="187" spans="1:51" x14ac:dyDescent="0.25">
      <c r="A187" s="31">
        <v>179</v>
      </c>
      <c r="B187" s="82"/>
      <c r="D187"/>
      <c r="F187" s="33"/>
      <c r="G187" s="34"/>
      <c r="H187" s="35">
        <f t="shared" si="21"/>
        <v>0.02</v>
      </c>
      <c r="I187" s="34"/>
      <c r="J187" s="34"/>
      <c r="K187" s="35"/>
      <c r="L187" s="34"/>
      <c r="M187" s="61"/>
      <c r="N187" s="35">
        <f t="shared" si="22"/>
        <v>13779.980000000001</v>
      </c>
      <c r="O187" s="104"/>
      <c r="P187" s="34"/>
      <c r="Q187" s="34"/>
      <c r="R187" s="34"/>
      <c r="S187" s="34"/>
      <c r="T187" s="34"/>
      <c r="U187"/>
      <c r="V187" s="34"/>
      <c r="W187"/>
      <c r="X187" s="34"/>
      <c r="Y187" s="34"/>
      <c r="Z187" s="34"/>
      <c r="AA187" s="35"/>
      <c r="AB187" s="34"/>
      <c r="AC187" s="34"/>
      <c r="AD187" s="34"/>
      <c r="AE187" s="34"/>
      <c r="AF187" s="34"/>
      <c r="AG187" s="61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5"/>
      <c r="AW187" s="61">
        <f t="shared" si="23"/>
        <v>0</v>
      </c>
      <c r="AX187" s="61">
        <f t="shared" si="24"/>
        <v>0</v>
      </c>
      <c r="AY187" s="61">
        <f t="shared" si="25"/>
        <v>0</v>
      </c>
    </row>
    <row r="188" spans="1:51" x14ac:dyDescent="0.25">
      <c r="A188" s="31">
        <v>180</v>
      </c>
      <c r="B188" s="82"/>
      <c r="D188"/>
      <c r="F188" s="33"/>
      <c r="G188" s="34"/>
      <c r="H188" s="35">
        <f t="shared" si="21"/>
        <v>0.02</v>
      </c>
      <c r="I188" s="34"/>
      <c r="J188" s="34"/>
      <c r="K188" s="35"/>
      <c r="L188" s="34"/>
      <c r="M188" s="61"/>
      <c r="N188" s="35">
        <f t="shared" si="22"/>
        <v>13779.980000000001</v>
      </c>
      <c r="O188" s="104"/>
      <c r="P188" s="34"/>
      <c r="Q188" s="34"/>
      <c r="R188" s="34"/>
      <c r="S188" s="34"/>
      <c r="T188" s="34"/>
      <c r="U188"/>
      <c r="V188" s="34"/>
      <c r="W188"/>
      <c r="X188" s="34"/>
      <c r="Y188" s="34"/>
      <c r="Z188" s="34"/>
      <c r="AA188" s="35"/>
      <c r="AB188" s="34"/>
      <c r="AC188" s="34"/>
      <c r="AD188" s="34"/>
      <c r="AE188" s="34"/>
      <c r="AF188" s="34"/>
      <c r="AG188" s="61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5"/>
      <c r="AW188" s="61">
        <f t="shared" si="23"/>
        <v>0</v>
      </c>
      <c r="AX188" s="61">
        <f t="shared" si="24"/>
        <v>0</v>
      </c>
      <c r="AY188" s="61">
        <f t="shared" si="25"/>
        <v>0</v>
      </c>
    </row>
    <row r="189" spans="1:51" x14ac:dyDescent="0.25">
      <c r="A189" s="31">
        <v>181</v>
      </c>
      <c r="B189" s="82"/>
      <c r="D189"/>
      <c r="F189" s="33"/>
      <c r="G189" s="34"/>
      <c r="H189" s="35">
        <f t="shared" si="21"/>
        <v>0.02</v>
      </c>
      <c r="I189" s="34"/>
      <c r="J189" s="34"/>
      <c r="K189" s="35"/>
      <c r="L189" s="34"/>
      <c r="M189" s="61"/>
      <c r="N189" s="35">
        <f t="shared" si="22"/>
        <v>13779.980000000001</v>
      </c>
      <c r="O189" s="104"/>
      <c r="P189" s="34"/>
      <c r="Q189" s="34"/>
      <c r="R189" s="34"/>
      <c r="S189" s="34"/>
      <c r="T189" s="34"/>
      <c r="U189"/>
      <c r="V189" s="34"/>
      <c r="W189"/>
      <c r="X189" s="34"/>
      <c r="Y189" s="34"/>
      <c r="Z189" s="34"/>
      <c r="AA189" s="35"/>
      <c r="AB189" s="34"/>
      <c r="AC189" s="34"/>
      <c r="AD189" s="34"/>
      <c r="AE189" s="34"/>
      <c r="AF189" s="34"/>
      <c r="AG189" s="61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5"/>
      <c r="AW189" s="61">
        <f t="shared" si="23"/>
        <v>0</v>
      </c>
      <c r="AX189" s="61">
        <f t="shared" si="24"/>
        <v>0</v>
      </c>
      <c r="AY189" s="61">
        <f t="shared" si="25"/>
        <v>0</v>
      </c>
    </row>
    <row r="190" spans="1:51" x14ac:dyDescent="0.25">
      <c r="A190" s="31">
        <v>182</v>
      </c>
      <c r="B190" s="82"/>
      <c r="D190"/>
      <c r="F190" s="33"/>
      <c r="G190" s="34"/>
      <c r="H190" s="35">
        <f t="shared" si="21"/>
        <v>0.02</v>
      </c>
      <c r="I190" s="34"/>
      <c r="J190" s="34"/>
      <c r="K190" s="35"/>
      <c r="L190" s="34"/>
      <c r="M190" s="61"/>
      <c r="N190" s="35">
        <f t="shared" si="22"/>
        <v>13779.980000000001</v>
      </c>
      <c r="O190" s="104"/>
      <c r="P190" s="34"/>
      <c r="Q190" s="34"/>
      <c r="R190" s="34"/>
      <c r="S190" s="34"/>
      <c r="T190" s="34"/>
      <c r="U190"/>
      <c r="V190" s="34"/>
      <c r="W190"/>
      <c r="X190" s="34"/>
      <c r="Y190" s="34"/>
      <c r="Z190" s="34"/>
      <c r="AA190" s="35"/>
      <c r="AB190" s="34"/>
      <c r="AC190" s="34"/>
      <c r="AD190" s="34"/>
      <c r="AE190" s="34"/>
      <c r="AF190" s="34"/>
      <c r="AG190" s="61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5"/>
      <c r="AW190" s="61">
        <f t="shared" si="23"/>
        <v>0</v>
      </c>
      <c r="AX190" s="61">
        <f t="shared" si="24"/>
        <v>0</v>
      </c>
      <c r="AY190" s="61">
        <f t="shared" si="25"/>
        <v>0</v>
      </c>
    </row>
    <row r="191" spans="1:51" x14ac:dyDescent="0.25">
      <c r="A191" s="31">
        <v>183</v>
      </c>
      <c r="B191" s="82"/>
      <c r="D191"/>
      <c r="F191" s="33"/>
      <c r="G191" s="34"/>
      <c r="H191" s="35">
        <f t="shared" si="21"/>
        <v>0.02</v>
      </c>
      <c r="I191" s="34"/>
      <c r="J191" s="34"/>
      <c r="K191" s="35"/>
      <c r="L191" s="34"/>
      <c r="M191" s="61"/>
      <c r="N191" s="35">
        <f t="shared" si="22"/>
        <v>13779.980000000001</v>
      </c>
      <c r="O191" s="104"/>
      <c r="P191" s="34"/>
      <c r="Q191" s="34"/>
      <c r="R191" s="34"/>
      <c r="S191" s="34"/>
      <c r="T191" s="34"/>
      <c r="U191"/>
      <c r="V191" s="34"/>
      <c r="W191"/>
      <c r="X191" s="34"/>
      <c r="Y191" s="34"/>
      <c r="Z191" s="34"/>
      <c r="AA191" s="35"/>
      <c r="AB191" s="34"/>
      <c r="AC191" s="34"/>
      <c r="AD191" s="34"/>
      <c r="AE191" s="34"/>
      <c r="AF191" s="34"/>
      <c r="AG191" s="61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5"/>
      <c r="AW191" s="61">
        <f t="shared" si="23"/>
        <v>0</v>
      </c>
      <c r="AX191" s="61">
        <f t="shared" si="24"/>
        <v>0</v>
      </c>
      <c r="AY191" s="61">
        <f t="shared" si="25"/>
        <v>0</v>
      </c>
    </row>
    <row r="192" spans="1:51" x14ac:dyDescent="0.25">
      <c r="A192" s="31">
        <v>184</v>
      </c>
      <c r="B192" s="82"/>
      <c r="D192"/>
      <c r="F192" s="33"/>
      <c r="G192" s="34"/>
      <c r="H192" s="35">
        <f t="shared" si="21"/>
        <v>0.02</v>
      </c>
      <c r="I192" s="34"/>
      <c r="J192" s="34"/>
      <c r="K192" s="35"/>
      <c r="L192" s="34"/>
      <c r="M192" s="61"/>
      <c r="N192" s="35">
        <f t="shared" si="22"/>
        <v>13779.980000000001</v>
      </c>
      <c r="O192" s="104"/>
      <c r="P192" s="34"/>
      <c r="Q192" s="34"/>
      <c r="R192" s="34"/>
      <c r="S192" s="34"/>
      <c r="T192" s="34"/>
      <c r="U192"/>
      <c r="V192" s="34"/>
      <c r="W192"/>
      <c r="X192" s="34"/>
      <c r="Y192" s="34"/>
      <c r="Z192" s="34"/>
      <c r="AA192" s="35"/>
      <c r="AB192" s="34"/>
      <c r="AC192" s="34"/>
      <c r="AD192" s="34"/>
      <c r="AE192" s="34"/>
      <c r="AF192" s="34"/>
      <c r="AG192" s="61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5"/>
      <c r="AW192" s="61">
        <f t="shared" si="23"/>
        <v>0</v>
      </c>
      <c r="AX192" s="61">
        <f t="shared" si="24"/>
        <v>0</v>
      </c>
      <c r="AY192" s="61">
        <f t="shared" si="25"/>
        <v>0</v>
      </c>
    </row>
    <row r="193" spans="1:51" x14ac:dyDescent="0.25">
      <c r="A193" s="31">
        <v>185</v>
      </c>
      <c r="B193" s="82"/>
      <c r="D193"/>
      <c r="F193" s="33"/>
      <c r="G193" s="34"/>
      <c r="H193" s="35">
        <f t="shared" si="21"/>
        <v>0.02</v>
      </c>
      <c r="I193" s="34"/>
      <c r="J193" s="34"/>
      <c r="K193" s="35"/>
      <c r="L193" s="34"/>
      <c r="M193" s="61"/>
      <c r="N193" s="35">
        <f t="shared" si="22"/>
        <v>13779.980000000001</v>
      </c>
      <c r="O193" s="104"/>
      <c r="P193" s="34"/>
      <c r="Q193" s="34"/>
      <c r="R193" s="34"/>
      <c r="S193" s="34"/>
      <c r="T193" s="34"/>
      <c r="U193"/>
      <c r="V193" s="34"/>
      <c r="W193"/>
      <c r="X193" s="34"/>
      <c r="Y193" s="34"/>
      <c r="Z193" s="34"/>
      <c r="AA193" s="35"/>
      <c r="AB193" s="34"/>
      <c r="AC193" s="34"/>
      <c r="AD193" s="34"/>
      <c r="AE193" s="34"/>
      <c r="AF193" s="34"/>
      <c r="AG193" s="61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5"/>
      <c r="AW193" s="61">
        <f t="shared" si="23"/>
        <v>0</v>
      </c>
      <c r="AX193" s="61">
        <f t="shared" si="24"/>
        <v>0</v>
      </c>
      <c r="AY193" s="61">
        <f t="shared" si="25"/>
        <v>0</v>
      </c>
    </row>
    <row r="194" spans="1:51" x14ac:dyDescent="0.25">
      <c r="A194" s="31">
        <v>186</v>
      </c>
      <c r="B194" s="82"/>
      <c r="D194"/>
      <c r="F194" s="33"/>
      <c r="G194" s="34"/>
      <c r="H194" s="35">
        <f t="shared" si="21"/>
        <v>0.02</v>
      </c>
      <c r="I194" s="34"/>
      <c r="J194" s="34"/>
      <c r="K194" s="35"/>
      <c r="L194" s="34"/>
      <c r="M194" s="61"/>
      <c r="N194" s="35">
        <f t="shared" si="22"/>
        <v>13779.980000000001</v>
      </c>
      <c r="O194" s="104"/>
      <c r="P194" s="34"/>
      <c r="Q194" s="34"/>
      <c r="R194" s="34"/>
      <c r="S194" s="34"/>
      <c r="T194" s="34"/>
      <c r="U194"/>
      <c r="V194" s="34"/>
      <c r="W194"/>
      <c r="X194" s="34"/>
      <c r="Y194" s="34"/>
      <c r="Z194" s="34"/>
      <c r="AA194" s="35"/>
      <c r="AB194" s="34"/>
      <c r="AC194" s="34"/>
      <c r="AD194" s="34"/>
      <c r="AE194" s="34"/>
      <c r="AF194" s="34"/>
      <c r="AG194" s="61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5"/>
      <c r="AW194" s="61">
        <f t="shared" si="23"/>
        <v>0</v>
      </c>
      <c r="AX194" s="61">
        <f t="shared" si="24"/>
        <v>0</v>
      </c>
      <c r="AY194" s="61">
        <f t="shared" si="25"/>
        <v>0</v>
      </c>
    </row>
    <row r="195" spans="1:51" x14ac:dyDescent="0.25">
      <c r="A195" s="31">
        <v>187</v>
      </c>
      <c r="B195" s="82"/>
      <c r="D195"/>
      <c r="F195" s="33"/>
      <c r="G195" s="34"/>
      <c r="H195" s="35">
        <f t="shared" si="21"/>
        <v>0.02</v>
      </c>
      <c r="I195" s="34"/>
      <c r="J195" s="34"/>
      <c r="K195" s="35"/>
      <c r="L195" s="34"/>
      <c r="M195" s="61"/>
      <c r="N195" s="35">
        <f t="shared" si="22"/>
        <v>13779.980000000001</v>
      </c>
      <c r="O195" s="104"/>
      <c r="P195" s="34"/>
      <c r="Q195" s="34"/>
      <c r="R195" s="34"/>
      <c r="S195" s="34"/>
      <c r="T195" s="34"/>
      <c r="U195"/>
      <c r="V195" s="34"/>
      <c r="W195"/>
      <c r="X195" s="34"/>
      <c r="Y195" s="34"/>
      <c r="Z195" s="34"/>
      <c r="AA195" s="35"/>
      <c r="AB195" s="34"/>
      <c r="AC195" s="34"/>
      <c r="AD195" s="34"/>
      <c r="AE195" s="34"/>
      <c r="AF195" s="34"/>
      <c r="AG195" s="61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5"/>
      <c r="AW195" s="61">
        <f t="shared" si="23"/>
        <v>0</v>
      </c>
      <c r="AX195" s="61">
        <f t="shared" si="24"/>
        <v>0</v>
      </c>
      <c r="AY195" s="61">
        <f t="shared" si="25"/>
        <v>0</v>
      </c>
    </row>
    <row r="196" spans="1:51" x14ac:dyDescent="0.25">
      <c r="A196" s="31">
        <v>188</v>
      </c>
      <c r="B196" s="82"/>
      <c r="D196"/>
      <c r="F196" s="33"/>
      <c r="G196" s="34"/>
      <c r="H196" s="35">
        <f t="shared" si="21"/>
        <v>0.02</v>
      </c>
      <c r="I196" s="34"/>
      <c r="J196" s="34"/>
      <c r="K196" s="35"/>
      <c r="L196" s="34"/>
      <c r="M196" s="61"/>
      <c r="N196" s="35">
        <f t="shared" si="22"/>
        <v>13779.980000000001</v>
      </c>
      <c r="O196" s="104"/>
      <c r="P196" s="34"/>
      <c r="Q196" s="34"/>
      <c r="R196" s="34"/>
      <c r="S196" s="34"/>
      <c r="T196" s="34"/>
      <c r="U196"/>
      <c r="V196" s="34"/>
      <c r="W196"/>
      <c r="X196" s="34"/>
      <c r="Y196" s="34"/>
      <c r="Z196" s="34"/>
      <c r="AA196" s="35"/>
      <c r="AB196" s="34"/>
      <c r="AC196" s="34"/>
      <c r="AD196" s="34"/>
      <c r="AE196" s="34"/>
      <c r="AF196" s="34"/>
      <c r="AG196" s="61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5"/>
      <c r="AW196" s="61">
        <f t="shared" si="23"/>
        <v>0</v>
      </c>
      <c r="AX196" s="61">
        <f t="shared" si="24"/>
        <v>0</v>
      </c>
      <c r="AY196" s="61">
        <f t="shared" si="25"/>
        <v>0</v>
      </c>
    </row>
    <row r="197" spans="1:51" x14ac:dyDescent="0.25">
      <c r="A197" s="31">
        <v>189</v>
      </c>
      <c r="B197" s="82"/>
      <c r="D197"/>
      <c r="F197" s="33"/>
      <c r="G197" s="34"/>
      <c r="H197" s="35">
        <f t="shared" si="21"/>
        <v>0.02</v>
      </c>
      <c r="I197" s="34"/>
      <c r="J197" s="34"/>
      <c r="K197" s="35"/>
      <c r="L197" s="34"/>
      <c r="M197" s="61"/>
      <c r="N197" s="35">
        <f t="shared" si="22"/>
        <v>13779.980000000001</v>
      </c>
      <c r="O197" s="104"/>
      <c r="P197" s="34"/>
      <c r="Q197" s="34"/>
      <c r="R197" s="34"/>
      <c r="S197" s="34"/>
      <c r="T197" s="34"/>
      <c r="U197"/>
      <c r="V197" s="34"/>
      <c r="W197"/>
      <c r="X197" s="34"/>
      <c r="Y197" s="34"/>
      <c r="Z197" s="34"/>
      <c r="AA197" s="35"/>
      <c r="AB197" s="34"/>
      <c r="AC197" s="34"/>
      <c r="AD197" s="34"/>
      <c r="AE197" s="34"/>
      <c r="AF197" s="34"/>
      <c r="AG197" s="61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5"/>
      <c r="AW197" s="61">
        <f t="shared" si="23"/>
        <v>0</v>
      </c>
      <c r="AX197" s="61">
        <f t="shared" si="24"/>
        <v>0</v>
      </c>
      <c r="AY197" s="61">
        <f t="shared" si="25"/>
        <v>0</v>
      </c>
    </row>
    <row r="198" spans="1:51" x14ac:dyDescent="0.25">
      <c r="A198" s="31">
        <v>190</v>
      </c>
      <c r="B198" s="82"/>
      <c r="D198"/>
      <c r="F198" s="33"/>
      <c r="G198" s="34"/>
      <c r="H198" s="35">
        <f t="shared" si="21"/>
        <v>0.02</v>
      </c>
      <c r="I198" s="34"/>
      <c r="J198" s="34"/>
      <c r="K198" s="35"/>
      <c r="L198" s="34"/>
      <c r="M198" s="61"/>
      <c r="N198" s="35">
        <f t="shared" si="22"/>
        <v>13779.980000000001</v>
      </c>
      <c r="O198" s="104"/>
      <c r="P198" s="34"/>
      <c r="Q198" s="34"/>
      <c r="R198" s="34"/>
      <c r="S198" s="34"/>
      <c r="T198" s="34"/>
      <c r="U198"/>
      <c r="V198" s="34"/>
      <c r="W198"/>
      <c r="X198" s="34"/>
      <c r="Y198" s="34"/>
      <c r="Z198" s="34"/>
      <c r="AA198" s="35"/>
      <c r="AB198" s="34"/>
      <c r="AC198" s="34"/>
      <c r="AD198" s="34"/>
      <c r="AE198" s="34"/>
      <c r="AF198" s="34"/>
      <c r="AG198" s="61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5"/>
      <c r="AW198" s="61">
        <f t="shared" si="23"/>
        <v>0</v>
      </c>
      <c r="AX198" s="61">
        <f t="shared" si="24"/>
        <v>0</v>
      </c>
      <c r="AY198" s="61">
        <f t="shared" si="25"/>
        <v>0</v>
      </c>
    </row>
    <row r="199" spans="1:51" x14ac:dyDescent="0.25">
      <c r="A199" s="31">
        <v>191</v>
      </c>
      <c r="B199" s="82"/>
      <c r="D199"/>
      <c r="F199" s="33"/>
      <c r="G199" s="34"/>
      <c r="H199" s="35">
        <f t="shared" si="21"/>
        <v>0.02</v>
      </c>
      <c r="I199" s="34"/>
      <c r="J199" s="34"/>
      <c r="K199" s="35"/>
      <c r="L199" s="34"/>
      <c r="M199" s="61"/>
      <c r="N199" s="35">
        <f t="shared" si="22"/>
        <v>13779.980000000001</v>
      </c>
      <c r="O199" s="104"/>
      <c r="P199" s="34"/>
      <c r="Q199" s="34"/>
      <c r="R199" s="34"/>
      <c r="S199" s="34"/>
      <c r="T199" s="34"/>
      <c r="U199"/>
      <c r="V199" s="34"/>
      <c r="W199"/>
      <c r="X199" s="34"/>
      <c r="Y199" s="34"/>
      <c r="Z199" s="34"/>
      <c r="AA199" s="35"/>
      <c r="AB199" s="34"/>
      <c r="AC199" s="34"/>
      <c r="AD199" s="34"/>
      <c r="AE199" s="34"/>
      <c r="AF199" s="34"/>
      <c r="AG199" s="61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5"/>
      <c r="AW199" s="61">
        <f t="shared" si="23"/>
        <v>0</v>
      </c>
      <c r="AX199" s="61">
        <f t="shared" si="24"/>
        <v>0</v>
      </c>
      <c r="AY199" s="61">
        <f t="shared" si="25"/>
        <v>0</v>
      </c>
    </row>
    <row r="200" spans="1:51" x14ac:dyDescent="0.25">
      <c r="A200" s="31">
        <v>192</v>
      </c>
      <c r="B200" s="82"/>
      <c r="D200"/>
      <c r="F200" s="33"/>
      <c r="G200" s="34"/>
      <c r="H200" s="35">
        <f t="shared" si="21"/>
        <v>0.02</v>
      </c>
      <c r="I200" s="34"/>
      <c r="J200" s="34"/>
      <c r="K200" s="35"/>
      <c r="L200" s="34"/>
      <c r="M200" s="61"/>
      <c r="N200" s="35">
        <f t="shared" si="22"/>
        <v>13779.980000000001</v>
      </c>
      <c r="O200" s="104"/>
      <c r="P200" s="34"/>
      <c r="Q200" s="34"/>
      <c r="R200" s="34"/>
      <c r="S200" s="34"/>
      <c r="T200" s="34"/>
      <c r="U200"/>
      <c r="V200" s="34"/>
      <c r="W200"/>
      <c r="X200" s="34"/>
      <c r="Y200" s="34"/>
      <c r="Z200" s="34"/>
      <c r="AA200" s="35"/>
      <c r="AB200" s="34"/>
      <c r="AC200" s="34"/>
      <c r="AD200" s="34"/>
      <c r="AE200" s="34"/>
      <c r="AF200" s="34"/>
      <c r="AG200" s="61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5"/>
      <c r="AW200" s="61">
        <f t="shared" si="23"/>
        <v>0</v>
      </c>
      <c r="AX200" s="61">
        <f t="shared" si="24"/>
        <v>0</v>
      </c>
      <c r="AY200" s="61">
        <f t="shared" si="25"/>
        <v>0</v>
      </c>
    </row>
    <row r="201" spans="1:51" x14ac:dyDescent="0.25">
      <c r="A201" s="31">
        <v>193</v>
      </c>
      <c r="B201" s="82"/>
      <c r="D201"/>
      <c r="F201" s="33"/>
      <c r="G201" s="34"/>
      <c r="H201" s="35">
        <f t="shared" si="21"/>
        <v>0.02</v>
      </c>
      <c r="I201" s="34"/>
      <c r="J201" s="34"/>
      <c r="K201" s="35"/>
      <c r="L201" s="34"/>
      <c r="M201" s="61"/>
      <c r="N201" s="35">
        <f t="shared" si="22"/>
        <v>13779.980000000001</v>
      </c>
      <c r="O201" s="104"/>
      <c r="P201" s="34"/>
      <c r="Q201" s="34"/>
      <c r="R201" s="34"/>
      <c r="S201" s="34"/>
      <c r="T201" s="34"/>
      <c r="U201"/>
      <c r="V201" s="34"/>
      <c r="W201"/>
      <c r="X201" s="34"/>
      <c r="Y201" s="34"/>
      <c r="Z201" s="34"/>
      <c r="AA201" s="35"/>
      <c r="AB201" s="34"/>
      <c r="AC201" s="34"/>
      <c r="AD201" s="34"/>
      <c r="AE201" s="34"/>
      <c r="AF201" s="34"/>
      <c r="AG201" s="61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5"/>
      <c r="AW201" s="61">
        <f t="shared" si="23"/>
        <v>0</v>
      </c>
      <c r="AX201" s="61">
        <f t="shared" si="24"/>
        <v>0</v>
      </c>
      <c r="AY201" s="61">
        <f t="shared" si="25"/>
        <v>0</v>
      </c>
    </row>
    <row r="202" spans="1:51" x14ac:dyDescent="0.25">
      <c r="A202" s="31">
        <v>194</v>
      </c>
      <c r="B202" s="82"/>
      <c r="D202"/>
      <c r="F202" s="33"/>
      <c r="G202" s="34"/>
      <c r="H202" s="35">
        <f t="shared" si="21"/>
        <v>0.02</v>
      </c>
      <c r="I202" s="34"/>
      <c r="J202" s="34"/>
      <c r="K202" s="35"/>
      <c r="L202" s="34"/>
      <c r="M202" s="61"/>
      <c r="N202" s="35">
        <f t="shared" si="22"/>
        <v>13779.980000000001</v>
      </c>
      <c r="O202" s="104"/>
      <c r="P202" s="34"/>
      <c r="Q202" s="34"/>
      <c r="R202" s="34"/>
      <c r="S202" s="34"/>
      <c r="T202" s="34"/>
      <c r="U202"/>
      <c r="V202" s="34"/>
      <c r="W202"/>
      <c r="X202" s="34"/>
      <c r="Y202" s="34"/>
      <c r="Z202" s="34"/>
      <c r="AA202" s="35"/>
      <c r="AB202" s="34"/>
      <c r="AC202" s="34"/>
      <c r="AD202" s="34"/>
      <c r="AE202" s="34"/>
      <c r="AF202" s="34"/>
      <c r="AG202" s="61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5"/>
      <c r="AW202" s="61">
        <f t="shared" si="23"/>
        <v>0</v>
      </c>
      <c r="AX202" s="61">
        <f t="shared" si="24"/>
        <v>0</v>
      </c>
      <c r="AY202" s="61">
        <f t="shared" si="25"/>
        <v>0</v>
      </c>
    </row>
    <row r="203" spans="1:51" x14ac:dyDescent="0.25">
      <c r="A203" s="31">
        <v>195</v>
      </c>
      <c r="B203" s="82"/>
      <c r="D203"/>
      <c r="F203" s="33"/>
      <c r="G203" s="34"/>
      <c r="H203" s="35">
        <f t="shared" si="21"/>
        <v>0.02</v>
      </c>
      <c r="I203" s="34"/>
      <c r="J203" s="34"/>
      <c r="K203" s="35"/>
      <c r="L203" s="34"/>
      <c r="M203" s="61"/>
      <c r="N203" s="35">
        <f t="shared" si="22"/>
        <v>13779.980000000001</v>
      </c>
      <c r="O203" s="104"/>
      <c r="P203" s="34"/>
      <c r="Q203" s="34"/>
      <c r="R203" s="34"/>
      <c r="S203" s="34"/>
      <c r="T203" s="34"/>
      <c r="U203"/>
      <c r="V203" s="34"/>
      <c r="W203"/>
      <c r="X203" s="34"/>
      <c r="Y203" s="34"/>
      <c r="Z203" s="34"/>
      <c r="AA203" s="35"/>
      <c r="AB203" s="34"/>
      <c r="AC203" s="34"/>
      <c r="AD203" s="34"/>
      <c r="AE203" s="34"/>
      <c r="AF203" s="34"/>
      <c r="AG203" s="61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5"/>
      <c r="AW203" s="61">
        <f t="shared" si="23"/>
        <v>0</v>
      </c>
      <c r="AX203" s="61">
        <f t="shared" si="24"/>
        <v>0</v>
      </c>
      <c r="AY203" s="61">
        <f t="shared" si="25"/>
        <v>0</v>
      </c>
    </row>
    <row r="204" spans="1:51" x14ac:dyDescent="0.25">
      <c r="A204" s="31">
        <v>196</v>
      </c>
      <c r="B204" s="82"/>
      <c r="D204"/>
      <c r="F204" s="33"/>
      <c r="G204" s="34"/>
      <c r="H204" s="35">
        <f t="shared" si="21"/>
        <v>0.02</v>
      </c>
      <c r="I204" s="34"/>
      <c r="J204" s="34"/>
      <c r="K204" s="35"/>
      <c r="L204" s="34"/>
      <c r="M204" s="61"/>
      <c r="N204" s="35">
        <f t="shared" si="22"/>
        <v>13779.980000000001</v>
      </c>
      <c r="O204" s="104"/>
      <c r="P204" s="34"/>
      <c r="Q204" s="34"/>
      <c r="R204" s="34"/>
      <c r="S204" s="34"/>
      <c r="T204" s="34"/>
      <c r="U204"/>
      <c r="V204" s="34"/>
      <c r="W204"/>
      <c r="X204" s="34"/>
      <c r="Y204" s="34"/>
      <c r="Z204" s="34"/>
      <c r="AA204" s="35"/>
      <c r="AB204" s="34"/>
      <c r="AC204" s="34"/>
      <c r="AD204" s="34"/>
      <c r="AE204" s="34"/>
      <c r="AF204" s="34"/>
      <c r="AG204" s="61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5"/>
      <c r="AW204" s="61">
        <f t="shared" si="23"/>
        <v>0</v>
      </c>
      <c r="AX204" s="61">
        <f t="shared" si="24"/>
        <v>0</v>
      </c>
      <c r="AY204" s="61">
        <f t="shared" si="25"/>
        <v>0</v>
      </c>
    </row>
    <row r="205" spans="1:51" x14ac:dyDescent="0.25">
      <c r="A205" s="31">
        <v>197</v>
      </c>
      <c r="B205" s="82"/>
      <c r="D205"/>
      <c r="F205" s="33"/>
      <c r="G205" s="34"/>
      <c r="H205" s="35">
        <f t="shared" si="21"/>
        <v>0.02</v>
      </c>
      <c r="I205" s="34"/>
      <c r="J205" s="34"/>
      <c r="K205" s="35"/>
      <c r="L205" s="34"/>
      <c r="M205" s="61"/>
      <c r="N205" s="35">
        <f t="shared" si="22"/>
        <v>13779.980000000001</v>
      </c>
      <c r="O205" s="104"/>
      <c r="P205" s="34"/>
      <c r="Q205" s="34"/>
      <c r="R205" s="34"/>
      <c r="S205" s="34"/>
      <c r="T205" s="34"/>
      <c r="U205"/>
      <c r="V205" s="34"/>
      <c r="W205"/>
      <c r="X205" s="34"/>
      <c r="Y205" s="34"/>
      <c r="Z205" s="34"/>
      <c r="AA205" s="35"/>
      <c r="AB205" s="34"/>
      <c r="AC205" s="34"/>
      <c r="AD205" s="34"/>
      <c r="AE205" s="34"/>
      <c r="AF205" s="34"/>
      <c r="AG205" s="61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5"/>
      <c r="AW205" s="61">
        <f t="shared" si="23"/>
        <v>0</v>
      </c>
      <c r="AX205" s="61">
        <f t="shared" si="24"/>
        <v>0</v>
      </c>
      <c r="AY205" s="61">
        <f t="shared" si="25"/>
        <v>0</v>
      </c>
    </row>
    <row r="206" spans="1:51" x14ac:dyDescent="0.25">
      <c r="A206" s="31">
        <v>198</v>
      </c>
      <c r="B206" s="82"/>
      <c r="D206"/>
      <c r="F206" s="33"/>
      <c r="G206" s="34"/>
      <c r="H206" s="35">
        <f t="shared" si="21"/>
        <v>0.02</v>
      </c>
      <c r="I206" s="34"/>
      <c r="J206" s="34"/>
      <c r="K206" s="35"/>
      <c r="L206" s="34"/>
      <c r="M206" s="61"/>
      <c r="N206" s="35">
        <f t="shared" si="22"/>
        <v>13779.980000000001</v>
      </c>
      <c r="O206" s="104"/>
      <c r="P206" s="34"/>
      <c r="Q206" s="34"/>
      <c r="R206" s="34"/>
      <c r="S206" s="34"/>
      <c r="T206" s="34"/>
      <c r="U206"/>
      <c r="V206" s="34"/>
      <c r="W206"/>
      <c r="X206" s="34"/>
      <c r="Y206" s="34"/>
      <c r="Z206" s="34"/>
      <c r="AA206" s="35"/>
      <c r="AB206" s="34"/>
      <c r="AC206" s="34"/>
      <c r="AD206" s="34"/>
      <c r="AE206" s="34"/>
      <c r="AF206" s="34"/>
      <c r="AG206" s="61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5"/>
      <c r="AW206" s="61">
        <f t="shared" si="23"/>
        <v>0</v>
      </c>
      <c r="AX206" s="61">
        <f t="shared" si="24"/>
        <v>0</v>
      </c>
      <c r="AY206" s="61">
        <f t="shared" si="25"/>
        <v>0</v>
      </c>
    </row>
    <row r="207" spans="1:51" x14ac:dyDescent="0.25">
      <c r="A207" s="31">
        <v>199</v>
      </c>
      <c r="B207" s="82"/>
      <c r="D207"/>
      <c r="F207" s="33"/>
      <c r="G207" s="34"/>
      <c r="H207" s="35">
        <f t="shared" si="21"/>
        <v>0.02</v>
      </c>
      <c r="I207" s="34"/>
      <c r="J207" s="34"/>
      <c r="K207" s="35"/>
      <c r="L207" s="34"/>
      <c r="M207" s="61"/>
      <c r="N207" s="35">
        <f t="shared" si="22"/>
        <v>13779.980000000001</v>
      </c>
      <c r="O207" s="104"/>
      <c r="P207" s="34"/>
      <c r="Q207" s="34"/>
      <c r="R207" s="34"/>
      <c r="S207" s="34"/>
      <c r="T207" s="34"/>
      <c r="U207"/>
      <c r="V207" s="34"/>
      <c r="W207"/>
      <c r="X207" s="34"/>
      <c r="Y207" s="34"/>
      <c r="Z207" s="34"/>
      <c r="AA207" s="35"/>
      <c r="AB207" s="34"/>
      <c r="AC207" s="34"/>
      <c r="AD207" s="34"/>
      <c r="AE207" s="34"/>
      <c r="AF207" s="34"/>
      <c r="AG207" s="61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5"/>
      <c r="AW207" s="61">
        <f t="shared" si="23"/>
        <v>0</v>
      </c>
      <c r="AX207" s="61">
        <f t="shared" si="24"/>
        <v>0</v>
      </c>
      <c r="AY207" s="61">
        <f t="shared" si="25"/>
        <v>0</v>
      </c>
    </row>
    <row r="208" spans="1:51" x14ac:dyDescent="0.25">
      <c r="A208" s="31">
        <v>200</v>
      </c>
      <c r="B208" s="82"/>
      <c r="D208"/>
      <c r="F208" s="33"/>
      <c r="G208" s="34"/>
      <c r="H208" s="35">
        <f t="shared" si="21"/>
        <v>0.02</v>
      </c>
      <c r="I208" s="34"/>
      <c r="J208" s="34"/>
      <c r="K208" s="35"/>
      <c r="L208" s="34"/>
      <c r="M208" s="61"/>
      <c r="N208" s="35">
        <f t="shared" si="22"/>
        <v>13779.980000000001</v>
      </c>
      <c r="O208" s="104"/>
      <c r="P208" s="34"/>
      <c r="Q208" s="34"/>
      <c r="R208" s="34"/>
      <c r="S208" s="34"/>
      <c r="T208" s="34"/>
      <c r="U208"/>
      <c r="V208" s="34"/>
      <c r="W208"/>
      <c r="X208" s="34"/>
      <c r="Y208" s="34"/>
      <c r="Z208" s="34"/>
      <c r="AA208" s="35"/>
      <c r="AB208" s="34"/>
      <c r="AC208" s="34"/>
      <c r="AD208" s="34"/>
      <c r="AE208" s="34"/>
      <c r="AF208" s="34"/>
      <c r="AG208" s="61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5"/>
      <c r="AW208" s="61">
        <f t="shared" si="23"/>
        <v>0</v>
      </c>
      <c r="AX208" s="61">
        <f t="shared" si="24"/>
        <v>0</v>
      </c>
      <c r="AY208" s="61">
        <f t="shared" si="25"/>
        <v>0</v>
      </c>
    </row>
    <row r="209" spans="1:51" x14ac:dyDescent="0.25">
      <c r="A209" s="31">
        <v>201</v>
      </c>
      <c r="B209" s="82"/>
      <c r="D209"/>
      <c r="F209" s="33"/>
      <c r="G209" s="34"/>
      <c r="H209" s="35">
        <f t="shared" si="21"/>
        <v>0.02</v>
      </c>
      <c r="I209" s="34"/>
      <c r="J209" s="34"/>
      <c r="K209" s="35"/>
      <c r="L209" s="34"/>
      <c r="M209" s="61"/>
      <c r="N209" s="35">
        <f t="shared" si="22"/>
        <v>13779.980000000001</v>
      </c>
      <c r="O209" s="104"/>
      <c r="P209" s="34"/>
      <c r="Q209" s="34"/>
      <c r="R209" s="34"/>
      <c r="S209" s="34"/>
      <c r="T209" s="34"/>
      <c r="U209"/>
      <c r="V209" s="34"/>
      <c r="W209"/>
      <c r="X209" s="34"/>
      <c r="Y209" s="34"/>
      <c r="Z209" s="34"/>
      <c r="AA209" s="35"/>
      <c r="AB209" s="34"/>
      <c r="AC209" s="34"/>
      <c r="AD209" s="34"/>
      <c r="AE209" s="34"/>
      <c r="AF209" s="34"/>
      <c r="AG209" s="61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5"/>
      <c r="AW209" s="61">
        <f t="shared" si="23"/>
        <v>0</v>
      </c>
      <c r="AX209" s="61">
        <f t="shared" si="24"/>
        <v>0</v>
      </c>
      <c r="AY209" s="61">
        <f t="shared" si="25"/>
        <v>0</v>
      </c>
    </row>
    <row r="210" spans="1:51" x14ac:dyDescent="0.25">
      <c r="A210" s="31">
        <v>202</v>
      </c>
      <c r="B210" s="82"/>
      <c r="D210"/>
      <c r="F210" s="33"/>
      <c r="G210" s="34"/>
      <c r="H210" s="35">
        <f t="shared" si="21"/>
        <v>0.02</v>
      </c>
      <c r="I210" s="34"/>
      <c r="J210" s="34"/>
      <c r="K210" s="35"/>
      <c r="L210" s="34"/>
      <c r="M210" s="61"/>
      <c r="N210" s="35">
        <f t="shared" si="22"/>
        <v>13779.980000000001</v>
      </c>
      <c r="O210" s="104"/>
      <c r="P210" s="34"/>
      <c r="Q210" s="34"/>
      <c r="R210" s="34"/>
      <c r="S210" s="34"/>
      <c r="T210" s="34"/>
      <c r="U210"/>
      <c r="V210" s="34"/>
      <c r="W210"/>
      <c r="X210" s="34"/>
      <c r="Y210" s="34"/>
      <c r="Z210" s="34"/>
      <c r="AA210" s="35"/>
      <c r="AB210" s="34"/>
      <c r="AC210" s="34"/>
      <c r="AD210" s="34"/>
      <c r="AE210" s="34"/>
      <c r="AF210" s="34"/>
      <c r="AG210" s="61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5"/>
      <c r="AW210" s="61">
        <f t="shared" si="23"/>
        <v>0</v>
      </c>
      <c r="AX210" s="61">
        <f t="shared" si="24"/>
        <v>0</v>
      </c>
      <c r="AY210" s="61">
        <f t="shared" si="25"/>
        <v>0</v>
      </c>
    </row>
    <row r="211" spans="1:51" x14ac:dyDescent="0.25">
      <c r="A211" s="31">
        <v>203</v>
      </c>
      <c r="B211" s="82"/>
      <c r="D211"/>
      <c r="F211" s="33"/>
      <c r="G211" s="34"/>
      <c r="H211" s="35">
        <f t="shared" si="21"/>
        <v>0.02</v>
      </c>
      <c r="I211" s="34"/>
      <c r="J211" s="34"/>
      <c r="K211" s="35"/>
      <c r="L211" s="34"/>
      <c r="M211" s="61"/>
      <c r="N211" s="35">
        <f t="shared" si="22"/>
        <v>13779.980000000001</v>
      </c>
      <c r="O211" s="104"/>
      <c r="P211" s="34"/>
      <c r="Q211" s="34"/>
      <c r="R211" s="34"/>
      <c r="S211" s="34"/>
      <c r="T211" s="34"/>
      <c r="U211"/>
      <c r="V211" s="34"/>
      <c r="W211"/>
      <c r="X211" s="34"/>
      <c r="Y211" s="34"/>
      <c r="Z211" s="34"/>
      <c r="AA211" s="35"/>
      <c r="AB211" s="34"/>
      <c r="AC211" s="34"/>
      <c r="AD211" s="34"/>
      <c r="AE211" s="34"/>
      <c r="AF211" s="34"/>
      <c r="AG211" s="61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5"/>
      <c r="AW211" s="61">
        <f t="shared" si="23"/>
        <v>0</v>
      </c>
      <c r="AX211" s="61">
        <f t="shared" si="24"/>
        <v>0</v>
      </c>
      <c r="AY211" s="61">
        <f t="shared" si="25"/>
        <v>0</v>
      </c>
    </row>
    <row r="212" spans="1:51" x14ac:dyDescent="0.25">
      <c r="A212" s="31">
        <v>204</v>
      </c>
      <c r="B212" s="82"/>
      <c r="D212"/>
      <c r="F212" s="33"/>
      <c r="G212" s="34"/>
      <c r="H212" s="35">
        <f t="shared" si="21"/>
        <v>0.02</v>
      </c>
      <c r="I212" s="34"/>
      <c r="J212" s="34"/>
      <c r="K212" s="35"/>
      <c r="L212" s="34"/>
      <c r="M212" s="61"/>
      <c r="N212" s="35">
        <f t="shared" si="22"/>
        <v>13779.980000000001</v>
      </c>
      <c r="O212" s="104"/>
      <c r="P212" s="34"/>
      <c r="Q212" s="34"/>
      <c r="R212" s="34"/>
      <c r="S212" s="34"/>
      <c r="T212" s="34"/>
      <c r="U212"/>
      <c r="V212" s="34"/>
      <c r="W212"/>
      <c r="X212" s="34"/>
      <c r="Y212" s="34"/>
      <c r="Z212" s="34"/>
      <c r="AA212" s="35"/>
      <c r="AB212" s="34"/>
      <c r="AC212" s="34"/>
      <c r="AD212" s="34"/>
      <c r="AE212" s="34"/>
      <c r="AF212" s="34"/>
      <c r="AG212" s="61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5"/>
      <c r="AW212" s="61">
        <f t="shared" si="23"/>
        <v>0</v>
      </c>
      <c r="AX212" s="61">
        <f t="shared" si="24"/>
        <v>0</v>
      </c>
      <c r="AY212" s="61">
        <f t="shared" si="25"/>
        <v>0</v>
      </c>
    </row>
    <row r="213" spans="1:51" x14ac:dyDescent="0.25">
      <c r="A213" s="31">
        <v>205</v>
      </c>
      <c r="B213" s="82"/>
      <c r="D213"/>
      <c r="F213" s="33"/>
      <c r="G213" s="34"/>
      <c r="H213" s="35">
        <f t="shared" si="21"/>
        <v>0.02</v>
      </c>
      <c r="I213" s="34"/>
      <c r="J213" s="34"/>
      <c r="K213" s="35"/>
      <c r="L213" s="34"/>
      <c r="M213" s="61"/>
      <c r="N213" s="35">
        <f t="shared" si="22"/>
        <v>13779.980000000001</v>
      </c>
      <c r="O213" s="104"/>
      <c r="P213" s="34"/>
      <c r="Q213" s="34"/>
      <c r="R213" s="34"/>
      <c r="S213" s="34"/>
      <c r="T213" s="34"/>
      <c r="U213"/>
      <c r="V213" s="34"/>
      <c r="W213"/>
      <c r="X213" s="34"/>
      <c r="Y213" s="34"/>
      <c r="Z213" s="34"/>
      <c r="AA213" s="35"/>
      <c r="AB213" s="34"/>
      <c r="AC213" s="34"/>
      <c r="AD213" s="34"/>
      <c r="AE213" s="34"/>
      <c r="AF213" s="34"/>
      <c r="AG213" s="61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5"/>
      <c r="AW213" s="61">
        <f t="shared" si="23"/>
        <v>0</v>
      </c>
      <c r="AX213" s="61">
        <f t="shared" si="24"/>
        <v>0</v>
      </c>
      <c r="AY213" s="61">
        <f t="shared" si="25"/>
        <v>0</v>
      </c>
    </row>
    <row r="214" spans="1:51" x14ac:dyDescent="0.25">
      <c r="A214" s="31">
        <v>206</v>
      </c>
      <c r="B214" s="82"/>
      <c r="D214"/>
      <c r="F214" s="33"/>
      <c r="G214" s="34"/>
      <c r="H214" s="35">
        <f t="shared" si="21"/>
        <v>0.02</v>
      </c>
      <c r="I214" s="34"/>
      <c r="J214" s="34"/>
      <c r="K214" s="35"/>
      <c r="L214" s="34"/>
      <c r="M214" s="61"/>
      <c r="N214" s="35">
        <f t="shared" si="22"/>
        <v>13779.980000000001</v>
      </c>
      <c r="O214" s="104"/>
      <c r="P214" s="34"/>
      <c r="Q214" s="34"/>
      <c r="R214" s="34"/>
      <c r="S214" s="34"/>
      <c r="T214" s="34"/>
      <c r="U214"/>
      <c r="V214" s="34"/>
      <c r="W214"/>
      <c r="X214" s="34"/>
      <c r="Y214" s="34"/>
      <c r="Z214" s="34"/>
      <c r="AA214" s="35"/>
      <c r="AB214" s="34"/>
      <c r="AC214" s="34"/>
      <c r="AD214" s="34"/>
      <c r="AE214" s="34"/>
      <c r="AF214" s="34"/>
      <c r="AG214" s="61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5"/>
      <c r="AW214" s="61">
        <f t="shared" si="23"/>
        <v>0</v>
      </c>
      <c r="AX214" s="61">
        <f t="shared" si="24"/>
        <v>0</v>
      </c>
      <c r="AY214" s="61">
        <f t="shared" si="25"/>
        <v>0</v>
      </c>
    </row>
    <row r="215" spans="1:51" x14ac:dyDescent="0.25">
      <c r="A215" s="31">
        <v>207</v>
      </c>
      <c r="B215" s="82"/>
      <c r="D215"/>
      <c r="F215" s="33"/>
      <c r="G215" s="34"/>
      <c r="H215" s="35">
        <f t="shared" si="21"/>
        <v>0.02</v>
      </c>
      <c r="I215" s="34"/>
      <c r="J215" s="34"/>
      <c r="K215" s="35"/>
      <c r="L215" s="34"/>
      <c r="M215" s="61"/>
      <c r="N215" s="35">
        <f t="shared" si="22"/>
        <v>13779.980000000001</v>
      </c>
      <c r="O215" s="104"/>
      <c r="P215" s="34"/>
      <c r="Q215" s="34"/>
      <c r="R215" s="34"/>
      <c r="S215" s="34"/>
      <c r="T215" s="34"/>
      <c r="U215"/>
      <c r="V215" s="34"/>
      <c r="W215"/>
      <c r="X215" s="34"/>
      <c r="Y215" s="34"/>
      <c r="Z215" s="34"/>
      <c r="AA215" s="35"/>
      <c r="AB215" s="34"/>
      <c r="AC215" s="34"/>
      <c r="AD215" s="34"/>
      <c r="AE215" s="34"/>
      <c r="AF215" s="34"/>
      <c r="AG215" s="61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5"/>
      <c r="AW215" s="61">
        <f t="shared" si="23"/>
        <v>0</v>
      </c>
      <c r="AX215" s="61">
        <f t="shared" si="24"/>
        <v>0</v>
      </c>
      <c r="AY215" s="61">
        <f t="shared" si="25"/>
        <v>0</v>
      </c>
    </row>
    <row r="216" spans="1:51" x14ac:dyDescent="0.25">
      <c r="A216" s="31">
        <v>208</v>
      </c>
      <c r="B216" s="82"/>
      <c r="D216"/>
      <c r="F216" s="33"/>
      <c r="G216" s="34"/>
      <c r="H216" s="35">
        <f t="shared" si="21"/>
        <v>0.02</v>
      </c>
      <c r="I216" s="34"/>
      <c r="J216" s="34"/>
      <c r="K216" s="35"/>
      <c r="L216" s="34"/>
      <c r="M216" s="61"/>
      <c r="N216" s="35">
        <f t="shared" si="22"/>
        <v>13779.980000000001</v>
      </c>
      <c r="O216" s="104"/>
      <c r="P216" s="34"/>
      <c r="Q216" s="34"/>
      <c r="R216" s="34"/>
      <c r="S216" s="34"/>
      <c r="T216" s="34"/>
      <c r="U216"/>
      <c r="V216" s="34"/>
      <c r="W216"/>
      <c r="X216" s="34"/>
      <c r="Y216" s="34"/>
      <c r="Z216" s="34"/>
      <c r="AA216" s="35"/>
      <c r="AB216" s="34"/>
      <c r="AC216" s="34"/>
      <c r="AD216" s="34"/>
      <c r="AE216" s="34"/>
      <c r="AF216" s="34"/>
      <c r="AG216" s="61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5"/>
      <c r="AW216" s="61">
        <f t="shared" si="23"/>
        <v>0</v>
      </c>
      <c r="AX216" s="61">
        <f t="shared" si="24"/>
        <v>0</v>
      </c>
      <c r="AY216" s="61">
        <f t="shared" si="25"/>
        <v>0</v>
      </c>
    </row>
    <row r="217" spans="1:51" x14ac:dyDescent="0.25">
      <c r="A217" s="31">
        <v>209</v>
      </c>
      <c r="B217" s="82"/>
      <c r="D217"/>
      <c r="F217" s="33"/>
      <c r="G217" s="34"/>
      <c r="H217" s="35">
        <f t="shared" si="21"/>
        <v>0.02</v>
      </c>
      <c r="I217" s="34"/>
      <c r="J217" s="34"/>
      <c r="K217" s="35"/>
      <c r="L217" s="34"/>
      <c r="M217" s="61"/>
      <c r="N217" s="35">
        <f t="shared" si="22"/>
        <v>13779.980000000001</v>
      </c>
      <c r="O217" s="104"/>
      <c r="P217" s="34"/>
      <c r="Q217" s="34"/>
      <c r="R217" s="34"/>
      <c r="S217" s="34"/>
      <c r="T217" s="34"/>
      <c r="U217"/>
      <c r="V217" s="34"/>
      <c r="W217"/>
      <c r="X217" s="34"/>
      <c r="Y217" s="34"/>
      <c r="Z217" s="34"/>
      <c r="AA217" s="35"/>
      <c r="AB217" s="34"/>
      <c r="AC217" s="34"/>
      <c r="AD217" s="34"/>
      <c r="AE217" s="34"/>
      <c r="AF217" s="34"/>
      <c r="AG217" s="61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5"/>
      <c r="AW217" s="61">
        <f t="shared" si="23"/>
        <v>0</v>
      </c>
      <c r="AX217" s="61">
        <f t="shared" si="24"/>
        <v>0</v>
      </c>
      <c r="AY217" s="61">
        <f t="shared" si="25"/>
        <v>0</v>
      </c>
    </row>
    <row r="218" spans="1:51" x14ac:dyDescent="0.25">
      <c r="A218" s="31">
        <v>210</v>
      </c>
      <c r="B218" s="82"/>
      <c r="D218"/>
      <c r="F218" s="33"/>
      <c r="G218" s="34"/>
      <c r="H218" s="35">
        <f t="shared" si="21"/>
        <v>0.02</v>
      </c>
      <c r="I218" s="34"/>
      <c r="J218" s="34"/>
      <c r="K218" s="35"/>
      <c r="L218" s="34"/>
      <c r="M218" s="61"/>
      <c r="N218" s="35">
        <f t="shared" si="22"/>
        <v>13779.980000000001</v>
      </c>
      <c r="O218" s="104"/>
      <c r="P218" s="34"/>
      <c r="Q218" s="34"/>
      <c r="R218" s="34"/>
      <c r="S218" s="34"/>
      <c r="T218" s="34"/>
      <c r="U218"/>
      <c r="V218" s="34"/>
      <c r="W218"/>
      <c r="X218" s="34"/>
      <c r="Y218" s="34"/>
      <c r="Z218" s="34"/>
      <c r="AA218" s="35"/>
      <c r="AB218" s="34"/>
      <c r="AC218" s="34"/>
      <c r="AD218" s="34"/>
      <c r="AE218" s="34"/>
      <c r="AF218" s="34"/>
      <c r="AG218" s="61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5"/>
      <c r="AW218" s="61">
        <f t="shared" si="23"/>
        <v>0</v>
      </c>
      <c r="AX218" s="61">
        <f t="shared" si="24"/>
        <v>0</v>
      </c>
      <c r="AY218" s="61">
        <f t="shared" si="25"/>
        <v>0</v>
      </c>
    </row>
    <row r="219" spans="1:51" x14ac:dyDescent="0.25">
      <c r="A219" s="31">
        <v>211</v>
      </c>
      <c r="B219" s="82"/>
      <c r="D219"/>
      <c r="F219" s="33"/>
      <c r="G219" s="34"/>
      <c r="H219" s="35">
        <f t="shared" si="21"/>
        <v>0.02</v>
      </c>
      <c r="I219" s="34"/>
      <c r="J219" s="34"/>
      <c r="K219" s="35"/>
      <c r="L219" s="34"/>
      <c r="M219" s="61"/>
      <c r="N219" s="35">
        <f t="shared" si="22"/>
        <v>13779.980000000001</v>
      </c>
      <c r="O219" s="104"/>
      <c r="P219" s="34"/>
      <c r="Q219" s="34"/>
      <c r="R219" s="34"/>
      <c r="S219" s="34"/>
      <c r="T219" s="34"/>
      <c r="U219"/>
      <c r="V219" s="34"/>
      <c r="W219"/>
      <c r="X219" s="34"/>
      <c r="Y219" s="34"/>
      <c r="Z219" s="34"/>
      <c r="AA219" s="35"/>
      <c r="AB219" s="34"/>
      <c r="AC219" s="34"/>
      <c r="AD219" s="34"/>
      <c r="AE219" s="34"/>
      <c r="AF219" s="34"/>
      <c r="AG219" s="61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5"/>
      <c r="AW219" s="61">
        <f t="shared" si="23"/>
        <v>0</v>
      </c>
      <c r="AX219" s="61">
        <f t="shared" si="24"/>
        <v>0</v>
      </c>
      <c r="AY219" s="61">
        <f t="shared" si="25"/>
        <v>0</v>
      </c>
    </row>
    <row r="220" spans="1:51" x14ac:dyDescent="0.25">
      <c r="A220" s="31">
        <v>212</v>
      </c>
      <c r="B220" s="82"/>
      <c r="D220"/>
      <c r="F220" s="33"/>
      <c r="G220" s="34"/>
      <c r="H220" s="35">
        <f t="shared" si="21"/>
        <v>0.02</v>
      </c>
      <c r="I220" s="34"/>
      <c r="J220" s="34"/>
      <c r="K220" s="35"/>
      <c r="L220" s="34"/>
      <c r="M220" s="61"/>
      <c r="N220" s="35">
        <f t="shared" si="22"/>
        <v>13779.980000000001</v>
      </c>
      <c r="O220" s="104"/>
      <c r="P220" s="34"/>
      <c r="Q220" s="34"/>
      <c r="R220" s="34"/>
      <c r="S220" s="34"/>
      <c r="T220" s="34"/>
      <c r="U220"/>
      <c r="V220" s="34"/>
      <c r="W220"/>
      <c r="X220" s="34"/>
      <c r="Y220" s="34"/>
      <c r="Z220" s="34"/>
      <c r="AA220" s="35"/>
      <c r="AB220" s="34"/>
      <c r="AC220" s="34"/>
      <c r="AD220" s="34"/>
      <c r="AE220" s="34"/>
      <c r="AF220" s="34"/>
      <c r="AG220" s="61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5"/>
      <c r="AW220" s="61">
        <f t="shared" si="23"/>
        <v>0</v>
      </c>
      <c r="AX220" s="61">
        <f t="shared" si="24"/>
        <v>0</v>
      </c>
      <c r="AY220" s="61">
        <f t="shared" si="25"/>
        <v>0</v>
      </c>
    </row>
    <row r="221" spans="1:51" x14ac:dyDescent="0.25">
      <c r="A221" s="31">
        <v>213</v>
      </c>
      <c r="B221" s="82"/>
      <c r="D221"/>
      <c r="F221" s="33"/>
      <c r="G221" s="34"/>
      <c r="H221" s="35">
        <f t="shared" si="21"/>
        <v>0.02</v>
      </c>
      <c r="I221" s="34"/>
      <c r="J221" s="34"/>
      <c r="K221" s="35"/>
      <c r="L221" s="34"/>
      <c r="M221" s="61"/>
      <c r="N221" s="35">
        <f t="shared" si="22"/>
        <v>13779.980000000001</v>
      </c>
      <c r="O221" s="104"/>
      <c r="P221" s="34"/>
      <c r="Q221" s="34"/>
      <c r="R221" s="34"/>
      <c r="S221" s="34"/>
      <c r="T221" s="34"/>
      <c r="U221"/>
      <c r="V221" s="34"/>
      <c r="W221"/>
      <c r="X221" s="34"/>
      <c r="Y221" s="34"/>
      <c r="Z221" s="34"/>
      <c r="AA221" s="35"/>
      <c r="AB221" s="34"/>
      <c r="AC221" s="34"/>
      <c r="AD221" s="34"/>
      <c r="AE221" s="34"/>
      <c r="AF221" s="34"/>
      <c r="AG221" s="61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5"/>
      <c r="AW221" s="61">
        <f t="shared" si="23"/>
        <v>0</v>
      </c>
      <c r="AX221" s="61">
        <f t="shared" si="24"/>
        <v>0</v>
      </c>
      <c r="AY221" s="61">
        <f t="shared" si="25"/>
        <v>0</v>
      </c>
    </row>
    <row r="222" spans="1:51" x14ac:dyDescent="0.25">
      <c r="A222" s="31">
        <v>214</v>
      </c>
      <c r="B222" s="82"/>
      <c r="D222"/>
      <c r="F222" s="33"/>
      <c r="G222" s="34"/>
      <c r="H222" s="35">
        <f t="shared" si="21"/>
        <v>0.02</v>
      </c>
      <c r="I222" s="34"/>
      <c r="J222" s="34"/>
      <c r="K222" s="35"/>
      <c r="L222" s="34"/>
      <c r="M222" s="61"/>
      <c r="N222" s="35">
        <f t="shared" si="22"/>
        <v>13779.980000000001</v>
      </c>
      <c r="O222" s="104"/>
      <c r="P222" s="34"/>
      <c r="Q222" s="34"/>
      <c r="R222" s="34"/>
      <c r="S222" s="34"/>
      <c r="T222" s="34"/>
      <c r="U222"/>
      <c r="V222" s="34"/>
      <c r="W222"/>
      <c r="X222" s="34"/>
      <c r="Y222" s="34"/>
      <c r="Z222" s="34"/>
      <c r="AA222" s="35"/>
      <c r="AB222" s="34"/>
      <c r="AC222" s="34"/>
      <c r="AD222" s="34"/>
      <c r="AE222" s="34"/>
      <c r="AF222" s="34"/>
      <c r="AG222" s="61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5"/>
      <c r="AW222" s="61">
        <f t="shared" si="23"/>
        <v>0</v>
      </c>
      <c r="AX222" s="61">
        <f t="shared" si="24"/>
        <v>0</v>
      </c>
      <c r="AY222" s="61">
        <f t="shared" si="25"/>
        <v>0</v>
      </c>
    </row>
    <row r="223" spans="1:51" x14ac:dyDescent="0.25">
      <c r="A223" s="31">
        <v>215</v>
      </c>
      <c r="B223" s="82"/>
      <c r="D223"/>
      <c r="F223" s="33"/>
      <c r="G223" s="34"/>
      <c r="H223" s="35">
        <f t="shared" si="21"/>
        <v>0.02</v>
      </c>
      <c r="I223" s="34"/>
      <c r="J223" s="34"/>
      <c r="K223" s="35"/>
      <c r="L223" s="34"/>
      <c r="M223" s="61"/>
      <c r="N223" s="35">
        <f t="shared" si="22"/>
        <v>13779.980000000001</v>
      </c>
      <c r="O223" s="104"/>
      <c r="P223" s="34"/>
      <c r="Q223" s="34"/>
      <c r="R223" s="34"/>
      <c r="S223" s="34"/>
      <c r="T223" s="34"/>
      <c r="U223"/>
      <c r="V223" s="34"/>
      <c r="W223"/>
      <c r="X223" s="34"/>
      <c r="Y223" s="34"/>
      <c r="Z223" s="34"/>
      <c r="AA223" s="35"/>
      <c r="AB223" s="34"/>
      <c r="AC223" s="34"/>
      <c r="AD223" s="34"/>
      <c r="AE223" s="34"/>
      <c r="AF223" s="34"/>
      <c r="AG223" s="61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5"/>
      <c r="AW223" s="61">
        <f t="shared" si="23"/>
        <v>0</v>
      </c>
      <c r="AX223" s="61">
        <f t="shared" si="24"/>
        <v>0</v>
      </c>
      <c r="AY223" s="61">
        <f t="shared" si="25"/>
        <v>0</v>
      </c>
    </row>
    <row r="224" spans="1:51" x14ac:dyDescent="0.25">
      <c r="A224" s="31">
        <v>216</v>
      </c>
      <c r="B224" s="82"/>
      <c r="D224"/>
      <c r="F224" s="33"/>
      <c r="G224" s="34"/>
      <c r="H224" s="35">
        <f t="shared" si="21"/>
        <v>0.02</v>
      </c>
      <c r="I224" s="34"/>
      <c r="J224" s="34"/>
      <c r="K224" s="35"/>
      <c r="L224" s="34"/>
      <c r="M224" s="61"/>
      <c r="N224" s="35">
        <f t="shared" si="22"/>
        <v>13779.980000000001</v>
      </c>
      <c r="O224" s="104"/>
      <c r="P224" s="34"/>
      <c r="Q224" s="34"/>
      <c r="R224" s="34"/>
      <c r="S224" s="34"/>
      <c r="T224" s="34"/>
      <c r="U224"/>
      <c r="V224" s="34"/>
      <c r="W224"/>
      <c r="X224" s="34"/>
      <c r="Y224" s="34"/>
      <c r="Z224" s="34"/>
      <c r="AA224" s="35"/>
      <c r="AB224" s="34"/>
      <c r="AC224" s="34"/>
      <c r="AD224" s="34"/>
      <c r="AE224" s="34"/>
      <c r="AF224" s="34"/>
      <c r="AG224" s="61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5"/>
      <c r="AW224" s="61">
        <f t="shared" si="23"/>
        <v>0</v>
      </c>
      <c r="AX224" s="61">
        <f t="shared" si="24"/>
        <v>0</v>
      </c>
      <c r="AY224" s="61">
        <f t="shared" si="25"/>
        <v>0</v>
      </c>
    </row>
    <row r="225" spans="1:51" x14ac:dyDescent="0.25">
      <c r="A225" s="31">
        <v>217</v>
      </c>
      <c r="B225" s="82"/>
      <c r="D225"/>
      <c r="F225" s="33"/>
      <c r="G225" s="34"/>
      <c r="H225" s="35">
        <f t="shared" si="16"/>
        <v>0.02</v>
      </c>
      <c r="I225" s="34"/>
      <c r="J225" s="34"/>
      <c r="K225" s="35"/>
      <c r="L225" s="34"/>
      <c r="M225" s="61"/>
      <c r="N225" s="35">
        <f t="shared" si="17"/>
        <v>13779.980000000001</v>
      </c>
      <c r="O225" s="104"/>
      <c r="P225" s="34"/>
      <c r="Q225" s="34"/>
      <c r="R225" s="34"/>
      <c r="S225" s="34"/>
      <c r="T225" s="34"/>
      <c r="U225"/>
      <c r="V225" s="34"/>
      <c r="W225"/>
      <c r="X225" s="34"/>
      <c r="Y225" s="34"/>
      <c r="Z225" s="34"/>
      <c r="AA225" s="35"/>
      <c r="AB225" s="34"/>
      <c r="AC225" s="34"/>
      <c r="AD225" s="34"/>
      <c r="AE225" s="34"/>
      <c r="AF225" s="34"/>
      <c r="AG225" s="61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5"/>
      <c r="AW225" s="61">
        <f t="shared" si="18"/>
        <v>0</v>
      </c>
      <c r="AX225" s="61">
        <f t="shared" si="19"/>
        <v>0</v>
      </c>
      <c r="AY225" s="61">
        <f t="shared" si="20"/>
        <v>0</v>
      </c>
    </row>
    <row r="226" spans="1:51" x14ac:dyDescent="0.25">
      <c r="A226" s="31">
        <v>218</v>
      </c>
      <c r="B226" s="82"/>
      <c r="D226"/>
      <c r="F226" s="33"/>
      <c r="G226" s="34"/>
      <c r="H226" s="35">
        <f t="shared" si="16"/>
        <v>0.02</v>
      </c>
      <c r="I226" s="34"/>
      <c r="J226" s="34"/>
      <c r="K226" s="35"/>
      <c r="L226" s="34"/>
      <c r="M226" s="61"/>
      <c r="N226" s="35">
        <f t="shared" si="17"/>
        <v>13779.980000000001</v>
      </c>
      <c r="O226" s="104"/>
      <c r="P226" s="34"/>
      <c r="Q226" s="34"/>
      <c r="R226" s="34"/>
      <c r="S226" s="34"/>
      <c r="T226" s="34"/>
      <c r="U226"/>
      <c r="V226" s="34"/>
      <c r="W226"/>
      <c r="X226" s="34"/>
      <c r="Y226" s="34"/>
      <c r="Z226" s="34"/>
      <c r="AA226" s="35"/>
      <c r="AB226" s="34"/>
      <c r="AC226" s="34"/>
      <c r="AD226" s="34"/>
      <c r="AE226" s="34"/>
      <c r="AF226" s="34"/>
      <c r="AG226" s="61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5"/>
      <c r="AW226" s="61">
        <f t="shared" si="18"/>
        <v>0</v>
      </c>
      <c r="AX226" s="61">
        <f t="shared" si="19"/>
        <v>0</v>
      </c>
      <c r="AY226" s="61">
        <f t="shared" si="20"/>
        <v>0</v>
      </c>
    </row>
    <row r="227" spans="1:51" x14ac:dyDescent="0.25">
      <c r="A227" s="31"/>
      <c r="F227" s="33"/>
      <c r="G227" s="34"/>
      <c r="H227" s="35"/>
      <c r="I227" s="34"/>
      <c r="J227" s="34"/>
      <c r="K227" s="35"/>
      <c r="L227" s="34"/>
      <c r="M227" s="34"/>
      <c r="N227" s="34"/>
      <c r="O227" s="10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5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5"/>
    </row>
    <row r="228" spans="1:51" s="7" customFormat="1" ht="13" x14ac:dyDescent="0.3">
      <c r="A228" s="6"/>
      <c r="B228" s="23"/>
      <c r="C228" s="19"/>
      <c r="D228" s="28" t="s">
        <v>13</v>
      </c>
      <c r="E228" s="28"/>
      <c r="F228" s="36">
        <f>SUM(F9:F227)</f>
        <v>0</v>
      </c>
      <c r="G228" s="37">
        <f>SUM(G9:G227)</f>
        <v>0</v>
      </c>
      <c r="H228" s="37"/>
      <c r="I228" s="36">
        <f>SUM(I9:I227)</f>
        <v>0</v>
      </c>
      <c r="J228" s="37">
        <f>SUM(J9:J227)</f>
        <v>0</v>
      </c>
      <c r="K228" s="32"/>
      <c r="L228" s="36">
        <f>SUM(L9:L227)</f>
        <v>265</v>
      </c>
      <c r="M228" s="37">
        <f>SUM(M9:M227)</f>
        <v>2266.88</v>
      </c>
      <c r="N228" s="37"/>
      <c r="O228" s="110"/>
      <c r="P228" s="37">
        <f t="shared" ref="P228:AU228" si="26">SUM(P9:P227)</f>
        <v>0</v>
      </c>
      <c r="Q228" s="37">
        <f t="shared" si="26"/>
        <v>0</v>
      </c>
      <c r="R228" s="37">
        <f t="shared" si="26"/>
        <v>0</v>
      </c>
      <c r="S228" s="37">
        <f t="shared" si="26"/>
        <v>160</v>
      </c>
      <c r="T228" s="37">
        <f t="shared" si="26"/>
        <v>0</v>
      </c>
      <c r="U228" s="37">
        <f t="shared" si="26"/>
        <v>0</v>
      </c>
      <c r="V228" s="37">
        <f t="shared" si="26"/>
        <v>0</v>
      </c>
      <c r="W228" s="37">
        <f t="shared" si="26"/>
        <v>0</v>
      </c>
      <c r="X228" s="37">
        <f t="shared" si="26"/>
        <v>105</v>
      </c>
      <c r="Y228" s="37">
        <f t="shared" si="26"/>
        <v>0</v>
      </c>
      <c r="Z228" s="37">
        <f t="shared" si="26"/>
        <v>0</v>
      </c>
      <c r="AA228" s="32">
        <f>SUM(AA9:AA227)</f>
        <v>0</v>
      </c>
      <c r="AB228" s="37">
        <f t="shared" si="26"/>
        <v>0</v>
      </c>
      <c r="AC228" s="37">
        <f t="shared" si="26"/>
        <v>0</v>
      </c>
      <c r="AD228" s="37">
        <f t="shared" si="26"/>
        <v>0</v>
      </c>
      <c r="AE228" s="37">
        <f t="shared" si="26"/>
        <v>0</v>
      </c>
      <c r="AF228" s="37">
        <f t="shared" si="26"/>
        <v>0</v>
      </c>
      <c r="AG228" s="37">
        <f t="shared" si="26"/>
        <v>0</v>
      </c>
      <c r="AH228" s="37">
        <f t="shared" si="26"/>
        <v>0</v>
      </c>
      <c r="AI228" s="37">
        <f t="shared" si="26"/>
        <v>628</v>
      </c>
      <c r="AJ228" s="37">
        <f t="shared" si="26"/>
        <v>0</v>
      </c>
      <c r="AK228" s="37">
        <f t="shared" si="26"/>
        <v>241</v>
      </c>
      <c r="AL228" s="37">
        <f t="shared" si="26"/>
        <v>0</v>
      </c>
      <c r="AM228" s="37">
        <f t="shared" si="26"/>
        <v>0</v>
      </c>
      <c r="AN228" s="37">
        <f t="shared" si="26"/>
        <v>0</v>
      </c>
      <c r="AO228" s="37">
        <f t="shared" si="26"/>
        <v>0</v>
      </c>
      <c r="AP228" s="37">
        <f t="shared" si="26"/>
        <v>0</v>
      </c>
      <c r="AQ228" s="37">
        <f t="shared" si="26"/>
        <v>0</v>
      </c>
      <c r="AR228" s="37">
        <f t="shared" si="26"/>
        <v>0</v>
      </c>
      <c r="AS228" s="37">
        <f t="shared" si="26"/>
        <v>0</v>
      </c>
      <c r="AT228" s="37">
        <f t="shared" si="26"/>
        <v>0</v>
      </c>
      <c r="AU228" s="37">
        <f t="shared" si="26"/>
        <v>1397.8799999999999</v>
      </c>
      <c r="AV228" s="32"/>
    </row>
    <row r="229" spans="1:51" s="7" customFormat="1" ht="13" x14ac:dyDescent="0.3">
      <c r="A229" s="8"/>
      <c r="B229" s="81"/>
      <c r="C229" s="21"/>
      <c r="D229" s="29" t="s">
        <v>12</v>
      </c>
      <c r="E229" s="29"/>
      <c r="F229" s="38"/>
      <c r="G229" s="39"/>
      <c r="H229" s="40">
        <f>H8+F228-G228</f>
        <v>0.02</v>
      </c>
      <c r="I229" s="39"/>
      <c r="J229" s="39"/>
      <c r="K229" s="40">
        <f>K8+I228-J228</f>
        <v>0</v>
      </c>
      <c r="L229" s="39"/>
      <c r="M229" s="39"/>
      <c r="N229" s="40">
        <f>N8+L228-M228</f>
        <v>13779.98</v>
      </c>
      <c r="O229" s="111"/>
      <c r="P229" s="39"/>
      <c r="Q229" s="39"/>
      <c r="R229" s="39"/>
      <c r="S229" s="39"/>
      <c r="T229" s="39"/>
      <c r="U229" s="39"/>
      <c r="V229" s="39"/>
      <c r="W229" s="39"/>
      <c r="X229" s="41" t="s">
        <v>17</v>
      </c>
      <c r="Y229" s="41"/>
      <c r="Z229" s="41"/>
      <c r="AA229" s="40">
        <f>SUM(P228:AA228)</f>
        <v>265</v>
      </c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>
        <f>SUM(AB228:AT228)</f>
        <v>869</v>
      </c>
      <c r="AU229" s="39">
        <f>SUM(AB228:AU228)</f>
        <v>2266.88</v>
      </c>
      <c r="AV229" s="40"/>
    </row>
    <row r="230" spans="1:51" s="7" customFormat="1" ht="13" x14ac:dyDescent="0.3">
      <c r="A230" s="28"/>
      <c r="B230" s="23"/>
      <c r="C230" s="19"/>
      <c r="D230" s="28"/>
      <c r="E230" s="28"/>
      <c r="F230" s="37"/>
      <c r="G230" s="37"/>
      <c r="H230" s="37"/>
      <c r="I230" s="37"/>
      <c r="J230" s="37"/>
      <c r="K230" s="37"/>
      <c r="L230" s="37"/>
      <c r="M230" s="37"/>
      <c r="N230" s="37"/>
      <c r="O230" s="45"/>
      <c r="P230" s="37"/>
      <c r="Q230" s="37"/>
      <c r="R230" s="37"/>
      <c r="S230" s="37"/>
      <c r="T230" s="37"/>
      <c r="U230" s="37"/>
      <c r="V230" s="37"/>
      <c r="W230" s="37"/>
      <c r="X230" s="46"/>
      <c r="Y230" s="46"/>
      <c r="Z230" s="46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</row>
    <row r="231" spans="1:51" s="7" customFormat="1" ht="13" x14ac:dyDescent="0.3">
      <c r="A231" s="28"/>
      <c r="B231" s="23"/>
      <c r="C231" s="19"/>
      <c r="D231" s="28"/>
      <c r="E231" s="28"/>
      <c r="F231" s="37"/>
      <c r="G231" s="37"/>
      <c r="H231" s="37"/>
      <c r="I231" s="37"/>
      <c r="J231" s="37"/>
      <c r="K231" s="37"/>
      <c r="L231" s="37"/>
      <c r="M231" s="37"/>
      <c r="N231" s="37"/>
      <c r="O231" s="45"/>
      <c r="P231" s="37"/>
      <c r="Q231" s="37"/>
      <c r="R231" s="37"/>
      <c r="S231" s="37"/>
      <c r="T231" s="37"/>
      <c r="U231" s="37"/>
      <c r="V231" s="37"/>
      <c r="W231" s="37"/>
      <c r="X231" s="46"/>
      <c r="Y231" s="46"/>
      <c r="Z231" s="46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</row>
    <row r="232" spans="1:51" s="7" customFormat="1" ht="13" x14ac:dyDescent="0.3">
      <c r="A232" s="28"/>
      <c r="B232" s="23"/>
      <c r="C232" s="19"/>
      <c r="D232" s="28"/>
      <c r="E232" s="28"/>
      <c r="F232" s="47">
        <f>SUBTOTAL(9,F6:F227)</f>
        <v>0</v>
      </c>
      <c r="G232" s="47">
        <f>SUBTOTAL(9,G6:G227)</f>
        <v>0</v>
      </c>
      <c r="H232" s="47">
        <f>SUBTOTAL(9,H6:H227)</f>
        <v>4.3799999999999946</v>
      </c>
      <c r="I232" s="47">
        <f>SUBTOTAL(9,I6:I227)</f>
        <v>0</v>
      </c>
      <c r="J232" s="47">
        <f>SUBTOTAL(9,J6:J227)</f>
        <v>0</v>
      </c>
      <c r="K232" s="47"/>
      <c r="L232" s="47">
        <f>SUBTOTAL(9,L6:L227)</f>
        <v>265</v>
      </c>
      <c r="M232" s="47">
        <f>SUBTOTAL(9,M6:M227)</f>
        <v>2266.88</v>
      </c>
      <c r="N232" s="47"/>
      <c r="O232" s="47"/>
      <c r="P232" s="47">
        <f t="shared" ref="P232:AV232" si="27">SUBTOTAL(9,P6:P227)</f>
        <v>0</v>
      </c>
      <c r="Q232" s="47">
        <f t="shared" si="27"/>
        <v>0</v>
      </c>
      <c r="R232" s="47">
        <f t="shared" si="27"/>
        <v>0</v>
      </c>
      <c r="S232" s="47">
        <f t="shared" si="27"/>
        <v>160</v>
      </c>
      <c r="T232" s="47">
        <f t="shared" si="27"/>
        <v>0</v>
      </c>
      <c r="U232" s="47">
        <f t="shared" si="27"/>
        <v>0</v>
      </c>
      <c r="V232" s="47">
        <f t="shared" si="27"/>
        <v>0</v>
      </c>
      <c r="W232" s="58">
        <f t="shared" si="27"/>
        <v>0</v>
      </c>
      <c r="X232" s="47">
        <f t="shared" si="27"/>
        <v>105</v>
      </c>
      <c r="Y232" s="47">
        <f t="shared" si="27"/>
        <v>0</v>
      </c>
      <c r="Z232" s="47">
        <f t="shared" si="27"/>
        <v>0</v>
      </c>
      <c r="AA232" s="47">
        <f t="shared" si="27"/>
        <v>0</v>
      </c>
      <c r="AB232" s="47">
        <f t="shared" si="27"/>
        <v>0</v>
      </c>
      <c r="AC232" s="47">
        <f t="shared" si="27"/>
        <v>0</v>
      </c>
      <c r="AD232" s="47">
        <f t="shared" si="27"/>
        <v>0</v>
      </c>
      <c r="AE232" s="47">
        <f t="shared" si="27"/>
        <v>0</v>
      </c>
      <c r="AF232" s="47">
        <f>SUBTOTAL(9,AF6:AF227)</f>
        <v>0</v>
      </c>
      <c r="AG232" s="47">
        <f t="shared" si="27"/>
        <v>0</v>
      </c>
      <c r="AH232" s="47">
        <f t="shared" si="27"/>
        <v>0</v>
      </c>
      <c r="AI232" s="47">
        <f t="shared" si="27"/>
        <v>628</v>
      </c>
      <c r="AJ232" s="47">
        <f t="shared" si="27"/>
        <v>0</v>
      </c>
      <c r="AK232" s="47">
        <f t="shared" si="27"/>
        <v>241</v>
      </c>
      <c r="AL232" s="47">
        <f t="shared" si="27"/>
        <v>0</v>
      </c>
      <c r="AM232" s="47">
        <f t="shared" si="27"/>
        <v>0</v>
      </c>
      <c r="AN232" s="47">
        <f t="shared" si="27"/>
        <v>0</v>
      </c>
      <c r="AO232" s="47">
        <f t="shared" si="27"/>
        <v>0</v>
      </c>
      <c r="AP232" s="47">
        <f t="shared" si="27"/>
        <v>0</v>
      </c>
      <c r="AQ232" s="47">
        <f t="shared" si="27"/>
        <v>0</v>
      </c>
      <c r="AR232" s="58">
        <f>SUBTOTAL(9,AR6:AR227)</f>
        <v>0</v>
      </c>
      <c r="AS232" s="47">
        <f t="shared" si="27"/>
        <v>0</v>
      </c>
      <c r="AT232" s="47">
        <f t="shared" si="27"/>
        <v>0</v>
      </c>
      <c r="AU232" s="47">
        <f t="shared" si="27"/>
        <v>1397.8799999999999</v>
      </c>
      <c r="AV232" s="47">
        <f t="shared" si="27"/>
        <v>0</v>
      </c>
      <c r="AW232" s="7">
        <f>SUM(AW9:AW231)</f>
        <v>2531.88</v>
      </c>
      <c r="AX232" s="7">
        <f>SUM(AX9:AX231)</f>
        <v>2531.88</v>
      </c>
      <c r="AY232" s="113">
        <f>SUM(AY9:AY231)</f>
        <v>0</v>
      </c>
    </row>
    <row r="233" spans="1:51" ht="13" x14ac:dyDescent="0.3">
      <c r="F233" s="22"/>
      <c r="G233" s="22"/>
      <c r="H233" s="22"/>
      <c r="I233" s="22"/>
      <c r="J233" s="22">
        <f>J232+G232</f>
        <v>0</v>
      </c>
      <c r="K233" s="22"/>
      <c r="L233" s="22"/>
      <c r="M233" s="22"/>
      <c r="N233" s="22"/>
      <c r="O233" s="42"/>
      <c r="P233" s="22"/>
      <c r="Q233" s="22"/>
      <c r="R233" s="22"/>
      <c r="S233" s="22"/>
      <c r="T233" s="22"/>
      <c r="U233" s="22"/>
      <c r="V233" s="59" t="s">
        <v>52</v>
      </c>
      <c r="W233" s="59"/>
      <c r="X233" s="60"/>
      <c r="Y233" s="60"/>
      <c r="Z233" s="60"/>
      <c r="AA233" s="60">
        <f>AA229-W232</f>
        <v>265</v>
      </c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59" t="s">
        <v>53</v>
      </c>
      <c r="AQ233" s="59"/>
      <c r="AR233" s="59"/>
      <c r="AS233" s="22"/>
      <c r="AT233" s="22"/>
      <c r="AU233" s="60">
        <f>AU229-AR232-AU228</f>
        <v>869.00000000000023</v>
      </c>
      <c r="AV233" s="22"/>
    </row>
    <row r="234" spans="1:51" x14ac:dyDescent="0.25">
      <c r="D234" s="1" t="s">
        <v>10</v>
      </c>
      <c r="F234" s="43">
        <f>H8+K8+N8</f>
        <v>15781.880000000001</v>
      </c>
      <c r="G234" s="23"/>
      <c r="H234" s="23"/>
      <c r="I234" s="23"/>
      <c r="J234" s="23"/>
      <c r="K234" s="23"/>
      <c r="L234" s="23"/>
      <c r="M234" s="23"/>
      <c r="N234" s="23"/>
      <c r="O234" s="4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</row>
    <row r="235" spans="1:51" x14ac:dyDescent="0.25">
      <c r="D235" s="1" t="s">
        <v>7</v>
      </c>
      <c r="F235" s="43">
        <f>AA229</f>
        <v>265</v>
      </c>
      <c r="G235" s="23"/>
      <c r="H235" s="23"/>
      <c r="I235" s="23"/>
      <c r="J235" s="23"/>
      <c r="K235" s="23"/>
      <c r="L235" s="23"/>
      <c r="M235" s="23"/>
      <c r="N235" s="23"/>
      <c r="O235" s="42"/>
    </row>
    <row r="236" spans="1:51" x14ac:dyDescent="0.25">
      <c r="D236" s="1" t="s">
        <v>8</v>
      </c>
      <c r="F236" s="43">
        <f>AU229</f>
        <v>2266.88</v>
      </c>
      <c r="G236" s="23"/>
      <c r="H236" s="23"/>
      <c r="I236" s="23"/>
      <c r="J236" s="23"/>
      <c r="K236" s="23"/>
      <c r="L236" s="23"/>
      <c r="M236" s="23"/>
      <c r="N236" s="23"/>
      <c r="O236" s="42"/>
    </row>
    <row r="237" spans="1:51" x14ac:dyDescent="0.25">
      <c r="D237" s="1" t="s">
        <v>11</v>
      </c>
      <c r="F237" s="43">
        <f>H229+K229+N229</f>
        <v>13780</v>
      </c>
      <c r="G237" s="23"/>
      <c r="H237" s="23"/>
      <c r="I237" s="23"/>
      <c r="J237" s="23"/>
      <c r="K237" s="23"/>
      <c r="L237" s="23"/>
      <c r="M237" s="23"/>
      <c r="N237" s="23"/>
      <c r="O237" s="42"/>
    </row>
    <row r="238" spans="1:51" ht="13" x14ac:dyDescent="0.3">
      <c r="D238" s="30" t="s">
        <v>14</v>
      </c>
      <c r="F238" s="44">
        <f>F234+F235-F236-F237</f>
        <v>0</v>
      </c>
      <c r="G238" s="114"/>
      <c r="H238" s="23"/>
      <c r="I238" s="23"/>
      <c r="J238" s="23"/>
      <c r="K238" s="23"/>
      <c r="L238" s="23"/>
      <c r="M238" s="23"/>
      <c r="N238" s="23"/>
      <c r="O238" s="42"/>
    </row>
    <row r="239" spans="1:51" ht="13" x14ac:dyDescent="0.3">
      <c r="D239" s="30"/>
      <c r="F239" s="5"/>
      <c r="G239" s="5"/>
      <c r="O239" s="42"/>
    </row>
    <row r="240" spans="1:51" x14ac:dyDescent="0.25">
      <c r="F240" s="10">
        <v>-90</v>
      </c>
      <c r="L240" s="115" t="s">
        <v>79</v>
      </c>
      <c r="O240" s="42"/>
    </row>
    <row r="241" spans="15:15" x14ac:dyDescent="0.25">
      <c r="O241" s="42"/>
    </row>
    <row r="242" spans="15:15" x14ac:dyDescent="0.25">
      <c r="O242" s="42"/>
    </row>
    <row r="243" spans="15:15" x14ac:dyDescent="0.25">
      <c r="O243" s="42"/>
    </row>
    <row r="244" spans="15:15" x14ac:dyDescent="0.25">
      <c r="O244" s="42"/>
    </row>
    <row r="245" spans="15:15" x14ac:dyDescent="0.25">
      <c r="O245" s="42"/>
    </row>
    <row r="246" spans="15:15" x14ac:dyDescent="0.25">
      <c r="O246" s="42"/>
    </row>
    <row r="247" spans="15:15" x14ac:dyDescent="0.25">
      <c r="O247" s="42"/>
    </row>
    <row r="248" spans="15:15" x14ac:dyDescent="0.25">
      <c r="O248" s="42"/>
    </row>
    <row r="249" spans="15:15" x14ac:dyDescent="0.25">
      <c r="O249" s="42"/>
    </row>
    <row r="250" spans="15:15" x14ac:dyDescent="0.25">
      <c r="O250" s="42"/>
    </row>
    <row r="251" spans="15:15" x14ac:dyDescent="0.25">
      <c r="O251" s="42"/>
    </row>
    <row r="252" spans="15:15" x14ac:dyDescent="0.25">
      <c r="O252" s="42"/>
    </row>
    <row r="253" spans="15:15" x14ac:dyDescent="0.25">
      <c r="O253" s="42"/>
    </row>
    <row r="254" spans="15:15" x14ac:dyDescent="0.25">
      <c r="O254" s="42"/>
    </row>
    <row r="255" spans="15:15" x14ac:dyDescent="0.25">
      <c r="O255" s="42"/>
    </row>
    <row r="256" spans="15:15" x14ac:dyDescent="0.25">
      <c r="O256" s="42"/>
    </row>
    <row r="257" spans="15:15" x14ac:dyDescent="0.25">
      <c r="O257" s="42"/>
    </row>
    <row r="258" spans="15:15" x14ac:dyDescent="0.25">
      <c r="O258" s="42"/>
    </row>
    <row r="259" spans="15:15" x14ac:dyDescent="0.25">
      <c r="O259" s="42"/>
    </row>
    <row r="260" spans="15:15" x14ac:dyDescent="0.25">
      <c r="O260" s="42"/>
    </row>
    <row r="261" spans="15:15" x14ac:dyDescent="0.25">
      <c r="O261" s="42"/>
    </row>
    <row r="262" spans="15:15" x14ac:dyDescent="0.25">
      <c r="O262" s="42"/>
    </row>
    <row r="263" spans="15:15" x14ac:dyDescent="0.25">
      <c r="O263" s="42"/>
    </row>
    <row r="264" spans="15:15" x14ac:dyDescent="0.25">
      <c r="O264" s="42"/>
    </row>
    <row r="265" spans="15:15" x14ac:dyDescent="0.25">
      <c r="O265" s="42"/>
    </row>
    <row r="266" spans="15:15" x14ac:dyDescent="0.25">
      <c r="O266" s="42"/>
    </row>
    <row r="267" spans="15:15" x14ac:dyDescent="0.25">
      <c r="O267" s="42"/>
    </row>
    <row r="268" spans="15:15" x14ac:dyDescent="0.25">
      <c r="O268" s="42"/>
    </row>
    <row r="269" spans="15:15" x14ac:dyDescent="0.25">
      <c r="O269" s="42"/>
    </row>
    <row r="270" spans="15:15" x14ac:dyDescent="0.25">
      <c r="O270" s="42"/>
    </row>
    <row r="271" spans="15:15" x14ac:dyDescent="0.25">
      <c r="O271" s="42"/>
    </row>
    <row r="272" spans="15:15" x14ac:dyDescent="0.25">
      <c r="O272" s="42"/>
    </row>
    <row r="273" spans="15:15" x14ac:dyDescent="0.25">
      <c r="O273" s="42"/>
    </row>
    <row r="274" spans="15:15" x14ac:dyDescent="0.25">
      <c r="O274" s="42"/>
    </row>
    <row r="275" spans="15:15" x14ac:dyDescent="0.25">
      <c r="O275" s="42"/>
    </row>
    <row r="276" spans="15:15" x14ac:dyDescent="0.25">
      <c r="O276" s="42"/>
    </row>
    <row r="277" spans="15:15" x14ac:dyDescent="0.25">
      <c r="O277" s="42"/>
    </row>
    <row r="278" spans="15:15" x14ac:dyDescent="0.25">
      <c r="O278" s="42"/>
    </row>
    <row r="279" spans="15:15" x14ac:dyDescent="0.25">
      <c r="O279" s="42"/>
    </row>
    <row r="280" spans="15:15" x14ac:dyDescent="0.25">
      <c r="O280" s="42"/>
    </row>
    <row r="281" spans="15:15" x14ac:dyDescent="0.25">
      <c r="O281" s="42"/>
    </row>
    <row r="282" spans="15:15" x14ac:dyDescent="0.25">
      <c r="O282" s="42"/>
    </row>
    <row r="283" spans="15:15" x14ac:dyDescent="0.25">
      <c r="O283" s="42"/>
    </row>
    <row r="284" spans="15:15" x14ac:dyDescent="0.25">
      <c r="O284" s="42"/>
    </row>
    <row r="285" spans="15:15" x14ac:dyDescent="0.25">
      <c r="O285" s="42"/>
    </row>
    <row r="286" spans="15:15" x14ac:dyDescent="0.25">
      <c r="O286" s="42"/>
    </row>
    <row r="287" spans="15:15" x14ac:dyDescent="0.25">
      <c r="O287" s="42"/>
    </row>
    <row r="288" spans="15:15" x14ac:dyDescent="0.25">
      <c r="O288" s="42"/>
    </row>
    <row r="289" spans="15:15" x14ac:dyDescent="0.25">
      <c r="O289" s="42"/>
    </row>
    <row r="290" spans="15:15" x14ac:dyDescent="0.25">
      <c r="O290" s="42"/>
    </row>
    <row r="291" spans="15:15" x14ac:dyDescent="0.25">
      <c r="O291" s="42"/>
    </row>
    <row r="292" spans="15:15" x14ac:dyDescent="0.25">
      <c r="O292" s="42"/>
    </row>
    <row r="293" spans="15:15" x14ac:dyDescent="0.25">
      <c r="O293" s="42"/>
    </row>
    <row r="294" spans="15:15" x14ac:dyDescent="0.25">
      <c r="O294" s="42"/>
    </row>
    <row r="295" spans="15:15" x14ac:dyDescent="0.25">
      <c r="O295" s="42"/>
    </row>
    <row r="296" spans="15:15" x14ac:dyDescent="0.25">
      <c r="O296" s="42"/>
    </row>
    <row r="297" spans="15:15" x14ac:dyDescent="0.25">
      <c r="O297" s="42"/>
    </row>
    <row r="298" spans="15:15" x14ac:dyDescent="0.25">
      <c r="O298" s="42"/>
    </row>
    <row r="299" spans="15:15" x14ac:dyDescent="0.25">
      <c r="O299" s="42"/>
    </row>
    <row r="300" spans="15:15" x14ac:dyDescent="0.25">
      <c r="O300" s="42"/>
    </row>
    <row r="301" spans="15:15" x14ac:dyDescent="0.25">
      <c r="O301" s="42"/>
    </row>
    <row r="302" spans="15:15" x14ac:dyDescent="0.25">
      <c r="O302" s="42"/>
    </row>
    <row r="303" spans="15:15" x14ac:dyDescent="0.25">
      <c r="O303" s="42"/>
    </row>
    <row r="304" spans="15:15" x14ac:dyDescent="0.25">
      <c r="O304" s="42"/>
    </row>
    <row r="305" spans="15:15" x14ac:dyDescent="0.25">
      <c r="O305" s="42"/>
    </row>
    <row r="306" spans="15:15" x14ac:dyDescent="0.25">
      <c r="O306" s="42"/>
    </row>
    <row r="307" spans="15:15" x14ac:dyDescent="0.25">
      <c r="O307" s="42"/>
    </row>
    <row r="308" spans="15:15" x14ac:dyDescent="0.25">
      <c r="O308" s="42"/>
    </row>
    <row r="309" spans="15:15" x14ac:dyDescent="0.25">
      <c r="O309" s="42"/>
    </row>
    <row r="310" spans="15:15" x14ac:dyDescent="0.25">
      <c r="O310" s="42"/>
    </row>
    <row r="311" spans="15:15" x14ac:dyDescent="0.25">
      <c r="O311" s="42"/>
    </row>
    <row r="312" spans="15:15" x14ac:dyDescent="0.25">
      <c r="O312" s="42"/>
    </row>
    <row r="313" spans="15:15" x14ac:dyDescent="0.25">
      <c r="O313" s="42"/>
    </row>
    <row r="314" spans="15:15" x14ac:dyDescent="0.25">
      <c r="O314" s="42"/>
    </row>
    <row r="315" spans="15:15" x14ac:dyDescent="0.25">
      <c r="O315" s="42"/>
    </row>
    <row r="316" spans="15:15" x14ac:dyDescent="0.25">
      <c r="O316" s="42"/>
    </row>
    <row r="317" spans="15:15" x14ac:dyDescent="0.25">
      <c r="O317" s="42"/>
    </row>
    <row r="318" spans="15:15" x14ac:dyDescent="0.25">
      <c r="O318" s="42"/>
    </row>
    <row r="319" spans="15:15" x14ac:dyDescent="0.25">
      <c r="O319" s="42"/>
    </row>
    <row r="320" spans="15:15" x14ac:dyDescent="0.25">
      <c r="O320" s="42"/>
    </row>
    <row r="321" spans="15:15" x14ac:dyDescent="0.25">
      <c r="O321" s="42"/>
    </row>
    <row r="322" spans="15:15" x14ac:dyDescent="0.25">
      <c r="O322" s="42"/>
    </row>
    <row r="323" spans="15:15" x14ac:dyDescent="0.25">
      <c r="O323" s="42"/>
    </row>
    <row r="324" spans="15:15" x14ac:dyDescent="0.25">
      <c r="O324" s="42"/>
    </row>
    <row r="325" spans="15:15" x14ac:dyDescent="0.25">
      <c r="O325" s="42"/>
    </row>
    <row r="326" spans="15:15" x14ac:dyDescent="0.25">
      <c r="O326" s="42"/>
    </row>
    <row r="327" spans="15:15" x14ac:dyDescent="0.25">
      <c r="O327" s="42"/>
    </row>
    <row r="328" spans="15:15" x14ac:dyDescent="0.25">
      <c r="O328" s="42"/>
    </row>
    <row r="329" spans="15:15" x14ac:dyDescent="0.25">
      <c r="O329" s="42"/>
    </row>
    <row r="330" spans="15:15" x14ac:dyDescent="0.25">
      <c r="O330" s="42"/>
    </row>
    <row r="331" spans="15:15" x14ac:dyDescent="0.25">
      <c r="O331" s="42"/>
    </row>
    <row r="332" spans="15:15" x14ac:dyDescent="0.25">
      <c r="O332" s="42"/>
    </row>
    <row r="333" spans="15:15" x14ac:dyDescent="0.25">
      <c r="O333" s="42"/>
    </row>
    <row r="334" spans="15:15" x14ac:dyDescent="0.25">
      <c r="O334" s="42"/>
    </row>
    <row r="335" spans="15:15" x14ac:dyDescent="0.25">
      <c r="O335" s="42"/>
    </row>
    <row r="336" spans="15:15" x14ac:dyDescent="0.25">
      <c r="O336" s="42"/>
    </row>
    <row r="337" spans="15:15" x14ac:dyDescent="0.25">
      <c r="O337" s="42"/>
    </row>
    <row r="338" spans="15:15" x14ac:dyDescent="0.25">
      <c r="O338" s="42"/>
    </row>
    <row r="339" spans="15:15" x14ac:dyDescent="0.25">
      <c r="O339" s="42"/>
    </row>
    <row r="340" spans="15:15" x14ac:dyDescent="0.25">
      <c r="O340" s="42"/>
    </row>
    <row r="341" spans="15:15" x14ac:dyDescent="0.25">
      <c r="O341" s="42"/>
    </row>
    <row r="342" spans="15:15" x14ac:dyDescent="0.25">
      <c r="O342" s="42"/>
    </row>
    <row r="343" spans="15:15" x14ac:dyDescent="0.25">
      <c r="O343" s="42"/>
    </row>
    <row r="344" spans="15:15" x14ac:dyDescent="0.25">
      <c r="O344" s="42"/>
    </row>
    <row r="345" spans="15:15" x14ac:dyDescent="0.25">
      <c r="O345" s="42"/>
    </row>
    <row r="346" spans="15:15" x14ac:dyDescent="0.25">
      <c r="O346" s="42"/>
    </row>
    <row r="347" spans="15:15" x14ac:dyDescent="0.25">
      <c r="O347" s="42"/>
    </row>
    <row r="348" spans="15:15" x14ac:dyDescent="0.25">
      <c r="O348" s="42"/>
    </row>
    <row r="349" spans="15:15" x14ac:dyDescent="0.25">
      <c r="O349" s="42"/>
    </row>
    <row r="350" spans="15:15" x14ac:dyDescent="0.25">
      <c r="O350" s="42"/>
    </row>
    <row r="351" spans="15:15" x14ac:dyDescent="0.25">
      <c r="O351" s="42"/>
    </row>
    <row r="352" spans="15:15" x14ac:dyDescent="0.25">
      <c r="O352" s="42"/>
    </row>
    <row r="353" spans="15:15" x14ac:dyDescent="0.25">
      <c r="O353" s="42"/>
    </row>
    <row r="354" spans="15:15" x14ac:dyDescent="0.25">
      <c r="O354" s="42"/>
    </row>
    <row r="355" spans="15:15" x14ac:dyDescent="0.25">
      <c r="O355" s="42"/>
    </row>
    <row r="356" spans="15:15" x14ac:dyDescent="0.25">
      <c r="O356" s="42"/>
    </row>
    <row r="357" spans="15:15" x14ac:dyDescent="0.25">
      <c r="O357" s="42"/>
    </row>
    <row r="358" spans="15:15" x14ac:dyDescent="0.25">
      <c r="O358" s="42"/>
    </row>
    <row r="359" spans="15:15" x14ac:dyDescent="0.25">
      <c r="O359" s="42"/>
    </row>
    <row r="360" spans="15:15" x14ac:dyDescent="0.25">
      <c r="O360" s="42"/>
    </row>
    <row r="361" spans="15:15" x14ac:dyDescent="0.25">
      <c r="O361" s="42"/>
    </row>
    <row r="362" spans="15:15" x14ac:dyDescent="0.25">
      <c r="O362" s="42"/>
    </row>
    <row r="363" spans="15:15" x14ac:dyDescent="0.25">
      <c r="O363" s="42"/>
    </row>
    <row r="364" spans="15:15" x14ac:dyDescent="0.25">
      <c r="O364" s="42"/>
    </row>
    <row r="365" spans="15:15" x14ac:dyDescent="0.25">
      <c r="O365" s="42"/>
    </row>
    <row r="366" spans="15:15" x14ac:dyDescent="0.25">
      <c r="O366" s="42"/>
    </row>
    <row r="367" spans="15:15" x14ac:dyDescent="0.25">
      <c r="O367" s="42"/>
    </row>
    <row r="368" spans="15:15" x14ac:dyDescent="0.25">
      <c r="O368" s="42"/>
    </row>
    <row r="369" spans="15:15" x14ac:dyDescent="0.25">
      <c r="O369" s="42"/>
    </row>
    <row r="370" spans="15:15" x14ac:dyDescent="0.25">
      <c r="O370" s="42"/>
    </row>
    <row r="371" spans="15:15" x14ac:dyDescent="0.25">
      <c r="O371" s="42"/>
    </row>
    <row r="372" spans="15:15" x14ac:dyDescent="0.25">
      <c r="O372" s="42"/>
    </row>
    <row r="373" spans="15:15" x14ac:dyDescent="0.25">
      <c r="O373" s="42"/>
    </row>
    <row r="374" spans="15:15" x14ac:dyDescent="0.25">
      <c r="O374" s="42"/>
    </row>
    <row r="375" spans="15:15" x14ac:dyDescent="0.25">
      <c r="O375" s="42"/>
    </row>
    <row r="376" spans="15:15" x14ac:dyDescent="0.25">
      <c r="O376" s="42"/>
    </row>
    <row r="377" spans="15:15" x14ac:dyDescent="0.25">
      <c r="O377" s="42"/>
    </row>
    <row r="378" spans="15:15" x14ac:dyDescent="0.25">
      <c r="O378" s="42"/>
    </row>
    <row r="379" spans="15:15" x14ac:dyDescent="0.25">
      <c r="O379" s="42"/>
    </row>
    <row r="380" spans="15:15" x14ac:dyDescent="0.25">
      <c r="O380" s="42"/>
    </row>
    <row r="381" spans="15:15" x14ac:dyDescent="0.25">
      <c r="O381" s="42"/>
    </row>
    <row r="382" spans="15:15" x14ac:dyDescent="0.25">
      <c r="O382" s="42"/>
    </row>
    <row r="383" spans="15:15" x14ac:dyDescent="0.25">
      <c r="O383" s="42"/>
    </row>
    <row r="384" spans="15:15" x14ac:dyDescent="0.25">
      <c r="O384" s="42"/>
    </row>
    <row r="385" spans="15:15" x14ac:dyDescent="0.25">
      <c r="O385" s="42"/>
    </row>
    <row r="386" spans="15:15" x14ac:dyDescent="0.25">
      <c r="O386" s="42"/>
    </row>
    <row r="387" spans="15:15" x14ac:dyDescent="0.25">
      <c r="O387" s="42"/>
    </row>
    <row r="388" spans="15:15" x14ac:dyDescent="0.25">
      <c r="O388" s="42"/>
    </row>
    <row r="389" spans="15:15" x14ac:dyDescent="0.25">
      <c r="O389" s="42"/>
    </row>
    <row r="390" spans="15:15" x14ac:dyDescent="0.25">
      <c r="O390" s="42"/>
    </row>
    <row r="391" spans="15:15" x14ac:dyDescent="0.25">
      <c r="O391" s="42"/>
    </row>
    <row r="392" spans="15:15" x14ac:dyDescent="0.25">
      <c r="O392" s="42"/>
    </row>
    <row r="393" spans="15:15" x14ac:dyDescent="0.25">
      <c r="O393" s="42"/>
    </row>
    <row r="394" spans="15:15" x14ac:dyDescent="0.25">
      <c r="O394" s="42"/>
    </row>
    <row r="395" spans="15:15" x14ac:dyDescent="0.25">
      <c r="O395" s="42"/>
    </row>
    <row r="396" spans="15:15" x14ac:dyDescent="0.25">
      <c r="O396" s="42"/>
    </row>
    <row r="397" spans="15:15" x14ac:dyDescent="0.25">
      <c r="O397" s="42"/>
    </row>
    <row r="398" spans="15:15" x14ac:dyDescent="0.25">
      <c r="O398" s="42"/>
    </row>
    <row r="399" spans="15:15" x14ac:dyDescent="0.25">
      <c r="O399" s="42"/>
    </row>
    <row r="400" spans="15:15" x14ac:dyDescent="0.25">
      <c r="O400" s="42"/>
    </row>
    <row r="401" spans="15:15" x14ac:dyDescent="0.25">
      <c r="O401" s="42"/>
    </row>
    <row r="402" spans="15:15" x14ac:dyDescent="0.25">
      <c r="O402" s="42"/>
    </row>
    <row r="403" spans="15:15" x14ac:dyDescent="0.25">
      <c r="O403" s="42"/>
    </row>
    <row r="404" spans="15:15" x14ac:dyDescent="0.25">
      <c r="O404" s="42"/>
    </row>
    <row r="405" spans="15:15" x14ac:dyDescent="0.25">
      <c r="O405" s="42"/>
    </row>
    <row r="406" spans="15:15" x14ac:dyDescent="0.25">
      <c r="O406" s="42"/>
    </row>
    <row r="407" spans="15:15" x14ac:dyDescent="0.25">
      <c r="O407" s="42"/>
    </row>
    <row r="408" spans="15:15" x14ac:dyDescent="0.25">
      <c r="O408" s="42"/>
    </row>
    <row r="409" spans="15:15" x14ac:dyDescent="0.25">
      <c r="O409" s="42"/>
    </row>
    <row r="410" spans="15:15" x14ac:dyDescent="0.25">
      <c r="O410" s="42"/>
    </row>
    <row r="411" spans="15:15" x14ac:dyDescent="0.25">
      <c r="O411" s="42"/>
    </row>
    <row r="412" spans="15:15" x14ac:dyDescent="0.25">
      <c r="O412" s="42"/>
    </row>
    <row r="413" spans="15:15" x14ac:dyDescent="0.25">
      <c r="O413" s="42"/>
    </row>
    <row r="414" spans="15:15" x14ac:dyDescent="0.25">
      <c r="O414" s="42"/>
    </row>
    <row r="415" spans="15:15" x14ac:dyDescent="0.25">
      <c r="O415" s="42"/>
    </row>
    <row r="416" spans="15:15" x14ac:dyDescent="0.25">
      <c r="O416" s="42"/>
    </row>
    <row r="417" spans="15:15" x14ac:dyDescent="0.25">
      <c r="O417" s="42"/>
    </row>
    <row r="418" spans="15:15" x14ac:dyDescent="0.25">
      <c r="O418" s="42"/>
    </row>
    <row r="419" spans="15:15" x14ac:dyDescent="0.25">
      <c r="O419" s="42"/>
    </row>
    <row r="420" spans="15:15" x14ac:dyDescent="0.25">
      <c r="O420" s="42"/>
    </row>
    <row r="421" spans="15:15" x14ac:dyDescent="0.25">
      <c r="O421" s="42"/>
    </row>
    <row r="422" spans="15:15" x14ac:dyDescent="0.25">
      <c r="O422" s="42"/>
    </row>
    <row r="423" spans="15:15" x14ac:dyDescent="0.25">
      <c r="O423" s="42"/>
    </row>
    <row r="424" spans="15:15" x14ac:dyDescent="0.25">
      <c r="O424" s="42"/>
    </row>
    <row r="425" spans="15:15" x14ac:dyDescent="0.25">
      <c r="O425" s="42"/>
    </row>
    <row r="426" spans="15:15" x14ac:dyDescent="0.25">
      <c r="O426" s="42"/>
    </row>
    <row r="427" spans="15:15" x14ac:dyDescent="0.25">
      <c r="O427" s="42"/>
    </row>
    <row r="428" spans="15:15" x14ac:dyDescent="0.25">
      <c r="O428" s="42"/>
    </row>
    <row r="429" spans="15:15" x14ac:dyDescent="0.25">
      <c r="O429" s="42"/>
    </row>
    <row r="430" spans="15:15" x14ac:dyDescent="0.25">
      <c r="O430" s="42"/>
    </row>
    <row r="431" spans="15:15" x14ac:dyDescent="0.25">
      <c r="O431" s="42"/>
    </row>
    <row r="432" spans="15:15" x14ac:dyDescent="0.25">
      <c r="O432" s="42"/>
    </row>
    <row r="433" spans="15:15" x14ac:dyDescent="0.25">
      <c r="O433" s="42"/>
    </row>
    <row r="434" spans="15:15" x14ac:dyDescent="0.25">
      <c r="O434" s="42"/>
    </row>
    <row r="435" spans="15:15" x14ac:dyDescent="0.25">
      <c r="O435" s="42"/>
    </row>
    <row r="436" spans="15:15" x14ac:dyDescent="0.25">
      <c r="O436" s="42"/>
    </row>
    <row r="437" spans="15:15" x14ac:dyDescent="0.25">
      <c r="O437" s="42"/>
    </row>
    <row r="438" spans="15:15" x14ac:dyDescent="0.25">
      <c r="O438" s="42"/>
    </row>
    <row r="439" spans="15:15" x14ac:dyDescent="0.25">
      <c r="O439" s="42"/>
    </row>
    <row r="440" spans="15:15" x14ac:dyDescent="0.25">
      <c r="O440" s="42"/>
    </row>
    <row r="441" spans="15:15" x14ac:dyDescent="0.25">
      <c r="O441" s="42"/>
    </row>
    <row r="442" spans="15:15" x14ac:dyDescent="0.25">
      <c r="O442" s="42"/>
    </row>
    <row r="443" spans="15:15" x14ac:dyDescent="0.25">
      <c r="O443" s="42"/>
    </row>
    <row r="444" spans="15:15" x14ac:dyDescent="0.25">
      <c r="O444" s="42"/>
    </row>
    <row r="445" spans="15:15" x14ac:dyDescent="0.25">
      <c r="O445" s="42"/>
    </row>
    <row r="446" spans="15:15" x14ac:dyDescent="0.25">
      <c r="O446" s="42"/>
    </row>
    <row r="447" spans="15:15" x14ac:dyDescent="0.25">
      <c r="O447" s="42"/>
    </row>
    <row r="448" spans="15:15" x14ac:dyDescent="0.25">
      <c r="O448" s="42"/>
    </row>
    <row r="449" spans="15:15" x14ac:dyDescent="0.25">
      <c r="O449" s="42"/>
    </row>
    <row r="450" spans="15:15" x14ac:dyDescent="0.25">
      <c r="O450" s="42"/>
    </row>
    <row r="451" spans="15:15" x14ac:dyDescent="0.25">
      <c r="O451" s="42"/>
    </row>
    <row r="452" spans="15:15" x14ac:dyDescent="0.25">
      <c r="O452" s="42"/>
    </row>
    <row r="453" spans="15:15" x14ac:dyDescent="0.25">
      <c r="O453" s="42"/>
    </row>
    <row r="454" spans="15:15" x14ac:dyDescent="0.25">
      <c r="O454" s="42"/>
    </row>
    <row r="455" spans="15:15" x14ac:dyDescent="0.25">
      <c r="O455" s="42"/>
    </row>
    <row r="456" spans="15:15" x14ac:dyDescent="0.25">
      <c r="O456" s="42"/>
    </row>
    <row r="457" spans="15:15" x14ac:dyDescent="0.25">
      <c r="O457" s="42"/>
    </row>
    <row r="458" spans="15:15" x14ac:dyDescent="0.25">
      <c r="O458" s="42"/>
    </row>
    <row r="459" spans="15:15" x14ac:dyDescent="0.25">
      <c r="O459" s="42"/>
    </row>
    <row r="460" spans="15:15" x14ac:dyDescent="0.25">
      <c r="O460" s="42"/>
    </row>
    <row r="461" spans="15:15" x14ac:dyDescent="0.25">
      <c r="O461" s="42"/>
    </row>
    <row r="462" spans="15:15" x14ac:dyDescent="0.25">
      <c r="O462" s="42"/>
    </row>
    <row r="463" spans="15:15" x14ac:dyDescent="0.25">
      <c r="O463" s="42"/>
    </row>
    <row r="464" spans="15:15" x14ac:dyDescent="0.25">
      <c r="O464" s="42"/>
    </row>
    <row r="465" spans="15:15" x14ac:dyDescent="0.25">
      <c r="O465" s="42"/>
    </row>
    <row r="466" spans="15:15" x14ac:dyDescent="0.25">
      <c r="O466" s="42"/>
    </row>
    <row r="467" spans="15:15" x14ac:dyDescent="0.25">
      <c r="O467" s="42"/>
    </row>
    <row r="468" spans="15:15" x14ac:dyDescent="0.25">
      <c r="O468" s="42"/>
    </row>
    <row r="469" spans="15:15" x14ac:dyDescent="0.25">
      <c r="O469" s="42"/>
    </row>
    <row r="470" spans="15:15" x14ac:dyDescent="0.25">
      <c r="O470" s="42"/>
    </row>
    <row r="471" spans="15:15" x14ac:dyDescent="0.25">
      <c r="O471" s="42"/>
    </row>
    <row r="472" spans="15:15" x14ac:dyDescent="0.25">
      <c r="O472" s="42"/>
    </row>
    <row r="473" spans="15:15" x14ac:dyDescent="0.25">
      <c r="O473" s="42"/>
    </row>
    <row r="474" spans="15:15" x14ac:dyDescent="0.25">
      <c r="O474" s="42"/>
    </row>
    <row r="475" spans="15:15" x14ac:dyDescent="0.25">
      <c r="O475" s="42"/>
    </row>
    <row r="476" spans="15:15" x14ac:dyDescent="0.25">
      <c r="O476" s="42"/>
    </row>
    <row r="477" spans="15:15" x14ac:dyDescent="0.25">
      <c r="O477" s="42"/>
    </row>
    <row r="478" spans="15:15" x14ac:dyDescent="0.25">
      <c r="O478" s="42"/>
    </row>
    <row r="479" spans="15:15" x14ac:dyDescent="0.25">
      <c r="O479" s="42"/>
    </row>
    <row r="480" spans="15:15" x14ac:dyDescent="0.25">
      <c r="O480" s="42"/>
    </row>
    <row r="481" spans="15:15" x14ac:dyDescent="0.25">
      <c r="O481" s="42"/>
    </row>
    <row r="482" spans="15:15" x14ac:dyDescent="0.25">
      <c r="O482" s="42"/>
    </row>
    <row r="483" spans="15:15" x14ac:dyDescent="0.25">
      <c r="O483" s="42"/>
    </row>
    <row r="484" spans="15:15" x14ac:dyDescent="0.25">
      <c r="O484" s="42"/>
    </row>
    <row r="485" spans="15:15" x14ac:dyDescent="0.25">
      <c r="O485" s="42"/>
    </row>
    <row r="486" spans="15:15" x14ac:dyDescent="0.25">
      <c r="O486" s="42"/>
    </row>
    <row r="487" spans="15:15" x14ac:dyDescent="0.25">
      <c r="O487" s="42"/>
    </row>
    <row r="488" spans="15:15" x14ac:dyDescent="0.25">
      <c r="O488" s="42"/>
    </row>
    <row r="489" spans="15:15" x14ac:dyDescent="0.25">
      <c r="O489" s="42"/>
    </row>
    <row r="490" spans="15:15" x14ac:dyDescent="0.25">
      <c r="O490" s="42"/>
    </row>
    <row r="491" spans="15:15" x14ac:dyDescent="0.25">
      <c r="O491" s="42"/>
    </row>
    <row r="492" spans="15:15" x14ac:dyDescent="0.25">
      <c r="O492" s="42"/>
    </row>
    <row r="493" spans="15:15" x14ac:dyDescent="0.25">
      <c r="O493" s="42"/>
    </row>
    <row r="494" spans="15:15" x14ac:dyDescent="0.25">
      <c r="O494" s="42"/>
    </row>
    <row r="495" spans="15:15" x14ac:dyDescent="0.25">
      <c r="O495" s="42"/>
    </row>
    <row r="496" spans="15:15" x14ac:dyDescent="0.25">
      <c r="O496" s="42"/>
    </row>
    <row r="497" spans="15:15" x14ac:dyDescent="0.25">
      <c r="O497" s="42"/>
    </row>
    <row r="498" spans="15:15" x14ac:dyDescent="0.25">
      <c r="O498" s="42"/>
    </row>
    <row r="499" spans="15:15" x14ac:dyDescent="0.25">
      <c r="O499" s="42"/>
    </row>
    <row r="500" spans="15:15" x14ac:dyDescent="0.25">
      <c r="O500" s="42"/>
    </row>
    <row r="501" spans="15:15" x14ac:dyDescent="0.25">
      <c r="O501" s="42"/>
    </row>
    <row r="502" spans="15:15" x14ac:dyDescent="0.25">
      <c r="O502" s="42"/>
    </row>
    <row r="503" spans="15:15" x14ac:dyDescent="0.25">
      <c r="O503" s="42"/>
    </row>
    <row r="504" spans="15:15" x14ac:dyDescent="0.25">
      <c r="O504" s="42"/>
    </row>
    <row r="505" spans="15:15" x14ac:dyDescent="0.25">
      <c r="O505" s="42"/>
    </row>
    <row r="506" spans="15:15" x14ac:dyDescent="0.25">
      <c r="O506" s="42"/>
    </row>
    <row r="507" spans="15:15" x14ac:dyDescent="0.25">
      <c r="O507" s="42"/>
    </row>
    <row r="508" spans="15:15" x14ac:dyDescent="0.25">
      <c r="O508" s="42"/>
    </row>
    <row r="509" spans="15:15" x14ac:dyDescent="0.25">
      <c r="O509" s="42"/>
    </row>
    <row r="510" spans="15:15" x14ac:dyDescent="0.25">
      <c r="O510" s="42"/>
    </row>
    <row r="511" spans="15:15" x14ac:dyDescent="0.25">
      <c r="O511" s="42"/>
    </row>
    <row r="512" spans="15:15" x14ac:dyDescent="0.25">
      <c r="O512" s="42"/>
    </row>
    <row r="513" spans="15:15" x14ac:dyDescent="0.25">
      <c r="O513" s="42"/>
    </row>
    <row r="514" spans="15:15" x14ac:dyDescent="0.25">
      <c r="O514" s="42"/>
    </row>
    <row r="515" spans="15:15" x14ac:dyDescent="0.25">
      <c r="O515" s="42"/>
    </row>
    <row r="516" spans="15:15" x14ac:dyDescent="0.25">
      <c r="O516" s="42"/>
    </row>
    <row r="517" spans="15:15" x14ac:dyDescent="0.25">
      <c r="O517" s="42"/>
    </row>
    <row r="518" spans="15:15" x14ac:dyDescent="0.25">
      <c r="O518" s="42"/>
    </row>
    <row r="519" spans="15:15" x14ac:dyDescent="0.25">
      <c r="O519" s="42"/>
    </row>
    <row r="520" spans="15:15" x14ac:dyDescent="0.25">
      <c r="O520" s="42"/>
    </row>
    <row r="521" spans="15:15" x14ac:dyDescent="0.25">
      <c r="O521" s="42"/>
    </row>
    <row r="522" spans="15:15" x14ac:dyDescent="0.25">
      <c r="O522" s="42"/>
    </row>
    <row r="523" spans="15:15" x14ac:dyDescent="0.25">
      <c r="O523" s="42"/>
    </row>
    <row r="524" spans="15:15" x14ac:dyDescent="0.25">
      <c r="O524" s="42"/>
    </row>
    <row r="525" spans="15:15" x14ac:dyDescent="0.25">
      <c r="O525" s="42"/>
    </row>
    <row r="526" spans="15:15" x14ac:dyDescent="0.25">
      <c r="O526" s="42"/>
    </row>
    <row r="527" spans="15:15" x14ac:dyDescent="0.25">
      <c r="O527" s="42"/>
    </row>
    <row r="528" spans="15:15" x14ac:dyDescent="0.25">
      <c r="O528" s="42"/>
    </row>
    <row r="529" spans="15:15" x14ac:dyDescent="0.25">
      <c r="O529" s="42"/>
    </row>
    <row r="530" spans="15:15" x14ac:dyDescent="0.25">
      <c r="O530" s="42"/>
    </row>
    <row r="531" spans="15:15" x14ac:dyDescent="0.25">
      <c r="O531" s="42"/>
    </row>
    <row r="532" spans="15:15" x14ac:dyDescent="0.25">
      <c r="O532" s="42"/>
    </row>
    <row r="533" spans="15:15" x14ac:dyDescent="0.25">
      <c r="O533" s="42"/>
    </row>
    <row r="534" spans="15:15" x14ac:dyDescent="0.25">
      <c r="O534" s="42"/>
    </row>
    <row r="535" spans="15:15" x14ac:dyDescent="0.25">
      <c r="O535" s="42"/>
    </row>
    <row r="536" spans="15:15" x14ac:dyDescent="0.25">
      <c r="O536" s="42"/>
    </row>
    <row r="537" spans="15:15" x14ac:dyDescent="0.25">
      <c r="O537" s="42"/>
    </row>
    <row r="538" spans="15:15" x14ac:dyDescent="0.25">
      <c r="O538" s="42"/>
    </row>
    <row r="539" spans="15:15" x14ac:dyDescent="0.25">
      <c r="O539" s="42"/>
    </row>
    <row r="540" spans="15:15" x14ac:dyDescent="0.25">
      <c r="O540" s="42"/>
    </row>
    <row r="541" spans="15:15" x14ac:dyDescent="0.25">
      <c r="O541" s="42"/>
    </row>
    <row r="542" spans="15:15" x14ac:dyDescent="0.25">
      <c r="O542" s="42"/>
    </row>
    <row r="543" spans="15:15" x14ac:dyDescent="0.25">
      <c r="O543" s="42"/>
    </row>
    <row r="544" spans="15:15" x14ac:dyDescent="0.25">
      <c r="O544" s="42"/>
    </row>
    <row r="545" spans="15:15" x14ac:dyDescent="0.25">
      <c r="O545" s="42"/>
    </row>
    <row r="546" spans="15:15" x14ac:dyDescent="0.25">
      <c r="O546" s="42"/>
    </row>
    <row r="547" spans="15:15" x14ac:dyDescent="0.25">
      <c r="O547" s="42"/>
    </row>
    <row r="548" spans="15:15" x14ac:dyDescent="0.25">
      <c r="O548" s="42"/>
    </row>
    <row r="549" spans="15:15" x14ac:dyDescent="0.25">
      <c r="O549" s="42"/>
    </row>
    <row r="550" spans="15:15" x14ac:dyDescent="0.25">
      <c r="O550" s="42"/>
    </row>
    <row r="551" spans="15:15" x14ac:dyDescent="0.25">
      <c r="O551" s="42"/>
    </row>
    <row r="552" spans="15:15" x14ac:dyDescent="0.25">
      <c r="O552" s="42"/>
    </row>
    <row r="553" spans="15:15" x14ac:dyDescent="0.25">
      <c r="O553" s="42"/>
    </row>
    <row r="554" spans="15:15" x14ac:dyDescent="0.25">
      <c r="O554" s="42"/>
    </row>
    <row r="555" spans="15:15" x14ac:dyDescent="0.25">
      <c r="O555" s="42"/>
    </row>
    <row r="556" spans="15:15" x14ac:dyDescent="0.25">
      <c r="O556" s="42"/>
    </row>
    <row r="557" spans="15:15" x14ac:dyDescent="0.25">
      <c r="O557" s="42"/>
    </row>
    <row r="558" spans="15:15" x14ac:dyDescent="0.25">
      <c r="O558" s="42"/>
    </row>
    <row r="559" spans="15:15" x14ac:dyDescent="0.25">
      <c r="O559" s="42"/>
    </row>
    <row r="560" spans="15:15" x14ac:dyDescent="0.25">
      <c r="O560" s="42"/>
    </row>
    <row r="561" spans="15:15" x14ac:dyDescent="0.25">
      <c r="O561" s="42"/>
    </row>
    <row r="562" spans="15:15" x14ac:dyDescent="0.25">
      <c r="O562" s="42"/>
    </row>
    <row r="563" spans="15:15" x14ac:dyDescent="0.25">
      <c r="O563" s="42"/>
    </row>
    <row r="564" spans="15:15" x14ac:dyDescent="0.25">
      <c r="O564" s="42"/>
    </row>
    <row r="565" spans="15:15" x14ac:dyDescent="0.25">
      <c r="O565" s="42"/>
    </row>
    <row r="566" spans="15:15" x14ac:dyDescent="0.25">
      <c r="O566" s="42"/>
    </row>
    <row r="567" spans="15:15" x14ac:dyDescent="0.25">
      <c r="O567" s="42"/>
    </row>
    <row r="568" spans="15:15" x14ac:dyDescent="0.25">
      <c r="O568" s="42"/>
    </row>
    <row r="569" spans="15:15" x14ac:dyDescent="0.25">
      <c r="O569" s="42"/>
    </row>
    <row r="570" spans="15:15" x14ac:dyDescent="0.25">
      <c r="O570" s="42"/>
    </row>
    <row r="571" spans="15:15" x14ac:dyDescent="0.25">
      <c r="O571" s="42"/>
    </row>
    <row r="572" spans="15:15" x14ac:dyDescent="0.25">
      <c r="O572" s="42"/>
    </row>
    <row r="573" spans="15:15" x14ac:dyDescent="0.25">
      <c r="O573" s="42"/>
    </row>
    <row r="574" spans="15:15" x14ac:dyDescent="0.25">
      <c r="O574" s="42"/>
    </row>
    <row r="575" spans="15:15" x14ac:dyDescent="0.25">
      <c r="O575" s="42"/>
    </row>
    <row r="576" spans="15:15" x14ac:dyDescent="0.25">
      <c r="O576" s="42"/>
    </row>
    <row r="577" spans="15:15" x14ac:dyDescent="0.25">
      <c r="O577" s="42"/>
    </row>
    <row r="578" spans="15:15" x14ac:dyDescent="0.25">
      <c r="O578" s="42"/>
    </row>
    <row r="579" spans="15:15" x14ac:dyDescent="0.25">
      <c r="O579" s="42"/>
    </row>
    <row r="580" spans="15:15" x14ac:dyDescent="0.25">
      <c r="O580" s="42"/>
    </row>
    <row r="581" spans="15:15" x14ac:dyDescent="0.25">
      <c r="O581" s="42"/>
    </row>
    <row r="582" spans="15:15" x14ac:dyDescent="0.25">
      <c r="O582" s="42"/>
    </row>
    <row r="583" spans="15:15" x14ac:dyDescent="0.25">
      <c r="O583" s="42"/>
    </row>
    <row r="584" spans="15:15" x14ac:dyDescent="0.25">
      <c r="O584" s="42"/>
    </row>
    <row r="585" spans="15:15" x14ac:dyDescent="0.25">
      <c r="O585" s="42"/>
    </row>
    <row r="586" spans="15:15" x14ac:dyDescent="0.25">
      <c r="O586" s="42"/>
    </row>
    <row r="587" spans="15:15" x14ac:dyDescent="0.25">
      <c r="O587" s="42"/>
    </row>
    <row r="588" spans="15:15" x14ac:dyDescent="0.25">
      <c r="O588" s="42"/>
    </row>
    <row r="589" spans="15:15" x14ac:dyDescent="0.25">
      <c r="O589" s="42"/>
    </row>
    <row r="590" spans="15:15" x14ac:dyDescent="0.25">
      <c r="O590" s="42"/>
    </row>
    <row r="591" spans="15:15" x14ac:dyDescent="0.25">
      <c r="O591" s="42"/>
    </row>
    <row r="592" spans="15:15" x14ac:dyDescent="0.25">
      <c r="O592" s="42"/>
    </row>
    <row r="593" spans="15:15" x14ac:dyDescent="0.25">
      <c r="O593" s="42"/>
    </row>
    <row r="594" spans="15:15" x14ac:dyDescent="0.25">
      <c r="O594" s="42"/>
    </row>
    <row r="595" spans="15:15" x14ac:dyDescent="0.25">
      <c r="O595" s="42"/>
    </row>
    <row r="596" spans="15:15" x14ac:dyDescent="0.25">
      <c r="O596" s="42"/>
    </row>
    <row r="597" spans="15:15" x14ac:dyDescent="0.25">
      <c r="O597" s="42"/>
    </row>
    <row r="598" spans="15:15" x14ac:dyDescent="0.25">
      <c r="O598" s="42"/>
    </row>
    <row r="599" spans="15:15" x14ac:dyDescent="0.25">
      <c r="O599" s="42"/>
    </row>
    <row r="600" spans="15:15" x14ac:dyDescent="0.25">
      <c r="O600" s="42"/>
    </row>
    <row r="601" spans="15:15" x14ac:dyDescent="0.25">
      <c r="O601" s="42"/>
    </row>
    <row r="602" spans="15:15" x14ac:dyDescent="0.25">
      <c r="O602" s="42"/>
    </row>
    <row r="603" spans="15:15" x14ac:dyDescent="0.25">
      <c r="O603" s="42"/>
    </row>
    <row r="604" spans="15:15" x14ac:dyDescent="0.25">
      <c r="O604" s="42"/>
    </row>
    <row r="605" spans="15:15" x14ac:dyDescent="0.25">
      <c r="O605" s="42"/>
    </row>
    <row r="606" spans="15:15" x14ac:dyDescent="0.25">
      <c r="O606" s="42"/>
    </row>
    <row r="607" spans="15:15" x14ac:dyDescent="0.25">
      <c r="O607" s="42"/>
    </row>
    <row r="608" spans="15:15" x14ac:dyDescent="0.25">
      <c r="O608" s="42"/>
    </row>
    <row r="609" spans="15:15" x14ac:dyDescent="0.25">
      <c r="O609" s="42"/>
    </row>
    <row r="610" spans="15:15" x14ac:dyDescent="0.25">
      <c r="O610" s="42"/>
    </row>
    <row r="611" spans="15:15" x14ac:dyDescent="0.25">
      <c r="O611" s="42"/>
    </row>
    <row r="612" spans="15:15" x14ac:dyDescent="0.25">
      <c r="O612" s="42"/>
    </row>
    <row r="613" spans="15:15" x14ac:dyDescent="0.25">
      <c r="O613" s="42"/>
    </row>
    <row r="614" spans="15:15" x14ac:dyDescent="0.25">
      <c r="O614" s="42"/>
    </row>
    <row r="615" spans="15:15" x14ac:dyDescent="0.25">
      <c r="O615" s="42"/>
    </row>
    <row r="616" spans="15:15" x14ac:dyDescent="0.25">
      <c r="O616" s="42"/>
    </row>
    <row r="617" spans="15:15" x14ac:dyDescent="0.25">
      <c r="O617" s="42"/>
    </row>
    <row r="618" spans="15:15" x14ac:dyDescent="0.25">
      <c r="O618" s="42"/>
    </row>
    <row r="619" spans="15:15" x14ac:dyDescent="0.25">
      <c r="O619" s="42"/>
    </row>
    <row r="620" spans="15:15" x14ac:dyDescent="0.25">
      <c r="O620" s="42"/>
    </row>
    <row r="621" spans="15:15" x14ac:dyDescent="0.25">
      <c r="O621" s="42"/>
    </row>
    <row r="622" spans="15:15" x14ac:dyDescent="0.25">
      <c r="O622" s="42"/>
    </row>
    <row r="623" spans="15:15" x14ac:dyDescent="0.25">
      <c r="O623" s="42"/>
    </row>
    <row r="624" spans="15:15" x14ac:dyDescent="0.25">
      <c r="O624" s="42"/>
    </row>
    <row r="625" spans="15:15" x14ac:dyDescent="0.25">
      <c r="O625" s="42"/>
    </row>
    <row r="626" spans="15:15" x14ac:dyDescent="0.25">
      <c r="O626" s="42"/>
    </row>
    <row r="627" spans="15:15" x14ac:dyDescent="0.25">
      <c r="O627" s="42"/>
    </row>
    <row r="628" spans="15:15" x14ac:dyDescent="0.25">
      <c r="O628" s="42"/>
    </row>
    <row r="629" spans="15:15" x14ac:dyDescent="0.25">
      <c r="O629" s="42"/>
    </row>
    <row r="630" spans="15:15" x14ac:dyDescent="0.25">
      <c r="O630" s="42"/>
    </row>
    <row r="631" spans="15:15" x14ac:dyDescent="0.25">
      <c r="O631" s="42"/>
    </row>
    <row r="632" spans="15:15" x14ac:dyDescent="0.25">
      <c r="O632" s="42"/>
    </row>
    <row r="633" spans="15:15" x14ac:dyDescent="0.25">
      <c r="O633" s="42"/>
    </row>
    <row r="634" spans="15:15" x14ac:dyDescent="0.25">
      <c r="O634" s="42"/>
    </row>
    <row r="635" spans="15:15" x14ac:dyDescent="0.25">
      <c r="O635" s="42"/>
    </row>
    <row r="636" spans="15:15" x14ac:dyDescent="0.25">
      <c r="O636" s="42"/>
    </row>
    <row r="637" spans="15:15" x14ac:dyDescent="0.25">
      <c r="O637" s="42"/>
    </row>
    <row r="638" spans="15:15" x14ac:dyDescent="0.25">
      <c r="O638" s="42"/>
    </row>
    <row r="639" spans="15:15" x14ac:dyDescent="0.25">
      <c r="O639" s="42"/>
    </row>
    <row r="640" spans="15:15" x14ac:dyDescent="0.25">
      <c r="O640" s="42"/>
    </row>
    <row r="641" spans="15:15" x14ac:dyDescent="0.25">
      <c r="O641" s="42"/>
    </row>
    <row r="642" spans="15:15" x14ac:dyDescent="0.25">
      <c r="O642" s="42"/>
    </row>
    <row r="643" spans="15:15" x14ac:dyDescent="0.25">
      <c r="O643" s="42"/>
    </row>
    <row r="644" spans="15:15" x14ac:dyDescent="0.25">
      <c r="O644" s="42"/>
    </row>
    <row r="645" spans="15:15" x14ac:dyDescent="0.25">
      <c r="O645" s="42"/>
    </row>
    <row r="646" spans="15:15" x14ac:dyDescent="0.25">
      <c r="O646" s="42"/>
    </row>
    <row r="647" spans="15:15" x14ac:dyDescent="0.25">
      <c r="O647" s="42"/>
    </row>
    <row r="648" spans="15:15" x14ac:dyDescent="0.25">
      <c r="O648" s="42"/>
    </row>
    <row r="649" spans="15:15" x14ac:dyDescent="0.25">
      <c r="O649" s="42"/>
    </row>
    <row r="650" spans="15:15" x14ac:dyDescent="0.25">
      <c r="O650" s="42"/>
    </row>
    <row r="651" spans="15:15" x14ac:dyDescent="0.25">
      <c r="O651" s="42"/>
    </row>
    <row r="652" spans="15:15" x14ac:dyDescent="0.25">
      <c r="O652" s="42"/>
    </row>
    <row r="653" spans="15:15" x14ac:dyDescent="0.25">
      <c r="O653" s="42"/>
    </row>
    <row r="654" spans="15:15" x14ac:dyDescent="0.25">
      <c r="O654" s="42"/>
    </row>
    <row r="655" spans="15:15" x14ac:dyDescent="0.25">
      <c r="O655" s="42"/>
    </row>
    <row r="656" spans="15:15" x14ac:dyDescent="0.25">
      <c r="O656" s="42"/>
    </row>
    <row r="657" spans="15:15" x14ac:dyDescent="0.25">
      <c r="O657" s="42"/>
    </row>
    <row r="658" spans="15:15" x14ac:dyDescent="0.25">
      <c r="O658" s="42"/>
    </row>
    <row r="659" spans="15:15" x14ac:dyDescent="0.25">
      <c r="O659" s="42"/>
    </row>
    <row r="660" spans="15:15" x14ac:dyDescent="0.25">
      <c r="O660" s="42"/>
    </row>
    <row r="661" spans="15:15" x14ac:dyDescent="0.25">
      <c r="O661" s="42"/>
    </row>
    <row r="662" spans="15:15" x14ac:dyDescent="0.25">
      <c r="O662" s="42"/>
    </row>
    <row r="663" spans="15:15" x14ac:dyDescent="0.25">
      <c r="O663" s="42"/>
    </row>
    <row r="664" spans="15:15" x14ac:dyDescent="0.25">
      <c r="O664" s="42"/>
    </row>
    <row r="665" spans="15:15" x14ac:dyDescent="0.25">
      <c r="O665" s="42"/>
    </row>
    <row r="666" spans="15:15" x14ac:dyDescent="0.25">
      <c r="O666" s="42"/>
    </row>
    <row r="667" spans="15:15" x14ac:dyDescent="0.25">
      <c r="O667" s="42"/>
    </row>
    <row r="668" spans="15:15" x14ac:dyDescent="0.25">
      <c r="O668" s="42"/>
    </row>
    <row r="669" spans="15:15" x14ac:dyDescent="0.25">
      <c r="O669" s="42"/>
    </row>
    <row r="670" spans="15:15" x14ac:dyDescent="0.25">
      <c r="O670" s="42"/>
    </row>
    <row r="671" spans="15:15" x14ac:dyDescent="0.25">
      <c r="O671" s="42"/>
    </row>
    <row r="672" spans="15:15" x14ac:dyDescent="0.25">
      <c r="O672" s="42"/>
    </row>
    <row r="673" spans="15:15" x14ac:dyDescent="0.25">
      <c r="O673" s="42"/>
    </row>
    <row r="674" spans="15:15" x14ac:dyDescent="0.25">
      <c r="O674" s="42"/>
    </row>
    <row r="675" spans="15:15" x14ac:dyDescent="0.25">
      <c r="O675" s="42"/>
    </row>
    <row r="676" spans="15:15" x14ac:dyDescent="0.25">
      <c r="O676" s="42"/>
    </row>
    <row r="677" spans="15:15" x14ac:dyDescent="0.25">
      <c r="O677" s="42"/>
    </row>
    <row r="678" spans="15:15" x14ac:dyDescent="0.25">
      <c r="O678" s="42"/>
    </row>
    <row r="679" spans="15:15" x14ac:dyDescent="0.25">
      <c r="O679" s="42"/>
    </row>
    <row r="680" spans="15:15" x14ac:dyDescent="0.25">
      <c r="O680" s="42"/>
    </row>
    <row r="681" spans="15:15" x14ac:dyDescent="0.25">
      <c r="O681" s="42"/>
    </row>
    <row r="682" spans="15:15" x14ac:dyDescent="0.25">
      <c r="O682" s="42"/>
    </row>
    <row r="683" spans="15:15" x14ac:dyDescent="0.25">
      <c r="O683" s="42"/>
    </row>
    <row r="684" spans="15:15" x14ac:dyDescent="0.25">
      <c r="O684" s="42"/>
    </row>
    <row r="685" spans="15:15" x14ac:dyDescent="0.25">
      <c r="O685" s="42"/>
    </row>
    <row r="686" spans="15:15" x14ac:dyDescent="0.25">
      <c r="O686" s="42"/>
    </row>
    <row r="687" spans="15:15" x14ac:dyDescent="0.25">
      <c r="O687" s="42"/>
    </row>
    <row r="688" spans="15:15" x14ac:dyDescent="0.25">
      <c r="O688" s="42"/>
    </row>
    <row r="689" spans="15:15" x14ac:dyDescent="0.25">
      <c r="O689" s="42"/>
    </row>
    <row r="690" spans="15:15" x14ac:dyDescent="0.25">
      <c r="O690" s="42"/>
    </row>
    <row r="691" spans="15:15" x14ac:dyDescent="0.25">
      <c r="O691" s="42"/>
    </row>
    <row r="692" spans="15:15" x14ac:dyDescent="0.25">
      <c r="O692" s="42"/>
    </row>
    <row r="693" spans="15:15" x14ac:dyDescent="0.25">
      <c r="O693" s="42"/>
    </row>
    <row r="694" spans="15:15" x14ac:dyDescent="0.25">
      <c r="O694" s="42"/>
    </row>
    <row r="695" spans="15:15" x14ac:dyDescent="0.25">
      <c r="O695" s="42"/>
    </row>
    <row r="696" spans="15:15" x14ac:dyDescent="0.25">
      <c r="O696" s="42"/>
    </row>
    <row r="697" spans="15:15" x14ac:dyDescent="0.25">
      <c r="O697" s="42"/>
    </row>
    <row r="698" spans="15:15" x14ac:dyDescent="0.25">
      <c r="O698" s="42"/>
    </row>
    <row r="699" spans="15:15" x14ac:dyDescent="0.25">
      <c r="O699" s="42"/>
    </row>
    <row r="700" spans="15:15" x14ac:dyDescent="0.25">
      <c r="O700" s="42"/>
    </row>
    <row r="701" spans="15:15" x14ac:dyDescent="0.25">
      <c r="O701" s="42"/>
    </row>
    <row r="702" spans="15:15" x14ac:dyDescent="0.25">
      <c r="O702" s="42"/>
    </row>
    <row r="703" spans="15:15" x14ac:dyDescent="0.25">
      <c r="O703" s="42"/>
    </row>
    <row r="704" spans="15:15" x14ac:dyDescent="0.25">
      <c r="O704" s="42"/>
    </row>
    <row r="705" spans="15:15" x14ac:dyDescent="0.25">
      <c r="O705" s="42"/>
    </row>
    <row r="706" spans="15:15" x14ac:dyDescent="0.25">
      <c r="O706" s="42"/>
    </row>
    <row r="707" spans="15:15" x14ac:dyDescent="0.25">
      <c r="O707" s="42"/>
    </row>
    <row r="708" spans="15:15" x14ac:dyDescent="0.25">
      <c r="O708" s="42"/>
    </row>
    <row r="709" spans="15:15" x14ac:dyDescent="0.25">
      <c r="O709" s="42"/>
    </row>
    <row r="710" spans="15:15" x14ac:dyDescent="0.25">
      <c r="O710" s="42"/>
    </row>
    <row r="711" spans="15:15" x14ac:dyDescent="0.25">
      <c r="O711" s="42"/>
    </row>
    <row r="712" spans="15:15" x14ac:dyDescent="0.25">
      <c r="O712" s="42"/>
    </row>
    <row r="713" spans="15:15" x14ac:dyDescent="0.25">
      <c r="O713" s="42"/>
    </row>
    <row r="714" spans="15:15" x14ac:dyDescent="0.25">
      <c r="O714" s="42"/>
    </row>
    <row r="715" spans="15:15" x14ac:dyDescent="0.25">
      <c r="O715" s="42"/>
    </row>
    <row r="716" spans="15:15" x14ac:dyDescent="0.25">
      <c r="O716" s="42"/>
    </row>
    <row r="717" spans="15:15" x14ac:dyDescent="0.25">
      <c r="O717" s="42"/>
    </row>
    <row r="718" spans="15:15" x14ac:dyDescent="0.25">
      <c r="O718" s="42"/>
    </row>
    <row r="719" spans="15:15" x14ac:dyDescent="0.25">
      <c r="O719" s="42"/>
    </row>
    <row r="720" spans="15:15" x14ac:dyDescent="0.25">
      <c r="O720" s="42"/>
    </row>
    <row r="721" spans="15:15" x14ac:dyDescent="0.25">
      <c r="O721" s="42"/>
    </row>
    <row r="722" spans="15:15" x14ac:dyDescent="0.25">
      <c r="O722" s="42"/>
    </row>
    <row r="723" spans="15:15" x14ac:dyDescent="0.25">
      <c r="O723" s="42"/>
    </row>
    <row r="724" spans="15:15" x14ac:dyDescent="0.25">
      <c r="O724" s="42"/>
    </row>
    <row r="725" spans="15:15" x14ac:dyDescent="0.25">
      <c r="O725" s="42"/>
    </row>
    <row r="726" spans="15:15" x14ac:dyDescent="0.25">
      <c r="O726" s="42"/>
    </row>
    <row r="727" spans="15:15" x14ac:dyDescent="0.25">
      <c r="O727" s="42"/>
    </row>
    <row r="728" spans="15:15" x14ac:dyDescent="0.25">
      <c r="O728" s="42"/>
    </row>
    <row r="729" spans="15:15" x14ac:dyDescent="0.25">
      <c r="O729" s="42"/>
    </row>
    <row r="730" spans="15:15" x14ac:dyDescent="0.25">
      <c r="O730" s="42"/>
    </row>
    <row r="731" spans="15:15" x14ac:dyDescent="0.25">
      <c r="O731" s="42"/>
    </row>
    <row r="732" spans="15:15" x14ac:dyDescent="0.25">
      <c r="O732" s="42"/>
    </row>
    <row r="733" spans="15:15" x14ac:dyDescent="0.25">
      <c r="O733" s="42"/>
    </row>
    <row r="734" spans="15:15" x14ac:dyDescent="0.25">
      <c r="O734" s="42"/>
    </row>
    <row r="735" spans="15:15" x14ac:dyDescent="0.25">
      <c r="O735" s="42"/>
    </row>
    <row r="736" spans="15:15" x14ac:dyDescent="0.25">
      <c r="O736" s="42"/>
    </row>
    <row r="737" spans="15:15" x14ac:dyDescent="0.25">
      <c r="O737" s="42"/>
    </row>
    <row r="738" spans="15:15" x14ac:dyDescent="0.25">
      <c r="O738" s="42"/>
    </row>
    <row r="739" spans="15:15" x14ac:dyDescent="0.25">
      <c r="O739" s="42"/>
    </row>
    <row r="740" spans="15:15" x14ac:dyDescent="0.25">
      <c r="O740" s="42"/>
    </row>
    <row r="741" spans="15:15" x14ac:dyDescent="0.25">
      <c r="O741" s="42"/>
    </row>
    <row r="742" spans="15:15" x14ac:dyDescent="0.25">
      <c r="O742" s="42"/>
    </row>
    <row r="743" spans="15:15" x14ac:dyDescent="0.25">
      <c r="O743" s="42"/>
    </row>
    <row r="744" spans="15:15" x14ac:dyDescent="0.25">
      <c r="O744" s="42"/>
    </row>
    <row r="745" spans="15:15" x14ac:dyDescent="0.25">
      <c r="O745" s="42"/>
    </row>
    <row r="746" spans="15:15" x14ac:dyDescent="0.25">
      <c r="O746" s="42"/>
    </row>
    <row r="747" spans="15:15" x14ac:dyDescent="0.25">
      <c r="O747" s="42"/>
    </row>
    <row r="748" spans="15:15" x14ac:dyDescent="0.25">
      <c r="O748" s="42"/>
    </row>
    <row r="749" spans="15:15" x14ac:dyDescent="0.25">
      <c r="O749" s="42"/>
    </row>
    <row r="750" spans="15:15" x14ac:dyDescent="0.25">
      <c r="O750" s="42"/>
    </row>
    <row r="751" spans="15:15" x14ac:dyDescent="0.25">
      <c r="O751" s="42"/>
    </row>
    <row r="752" spans="15:15" x14ac:dyDescent="0.25">
      <c r="O752" s="42"/>
    </row>
    <row r="753" spans="15:15" x14ac:dyDescent="0.25">
      <c r="O753" s="42"/>
    </row>
    <row r="754" spans="15:15" x14ac:dyDescent="0.25">
      <c r="O754" s="42"/>
    </row>
    <row r="755" spans="15:15" x14ac:dyDescent="0.25">
      <c r="O755" s="42"/>
    </row>
    <row r="756" spans="15:15" x14ac:dyDescent="0.25">
      <c r="O756" s="42"/>
    </row>
    <row r="757" spans="15:15" x14ac:dyDescent="0.25">
      <c r="O757" s="42"/>
    </row>
    <row r="758" spans="15:15" x14ac:dyDescent="0.25">
      <c r="O758" s="42"/>
    </row>
    <row r="759" spans="15:15" x14ac:dyDescent="0.25">
      <c r="O759" s="42"/>
    </row>
    <row r="760" spans="15:15" x14ac:dyDescent="0.25">
      <c r="O760" s="42"/>
    </row>
    <row r="761" spans="15:15" x14ac:dyDescent="0.25">
      <c r="O761" s="42"/>
    </row>
    <row r="762" spans="15:15" x14ac:dyDescent="0.25">
      <c r="O762" s="42"/>
    </row>
    <row r="763" spans="15:15" x14ac:dyDescent="0.25">
      <c r="O763" s="42"/>
    </row>
    <row r="764" spans="15:15" x14ac:dyDescent="0.25">
      <c r="O764" s="42"/>
    </row>
    <row r="765" spans="15:15" x14ac:dyDescent="0.25">
      <c r="O765" s="42"/>
    </row>
    <row r="766" spans="15:15" x14ac:dyDescent="0.25">
      <c r="O766" s="42"/>
    </row>
    <row r="767" spans="15:15" x14ac:dyDescent="0.25">
      <c r="O767" s="42"/>
    </row>
    <row r="768" spans="15:15" x14ac:dyDescent="0.25">
      <c r="O768" s="42"/>
    </row>
    <row r="769" spans="15:15" x14ac:dyDescent="0.25">
      <c r="O769" s="42"/>
    </row>
    <row r="770" spans="15:15" x14ac:dyDescent="0.25">
      <c r="O770" s="42"/>
    </row>
    <row r="771" spans="15:15" x14ac:dyDescent="0.25">
      <c r="O771" s="42"/>
    </row>
    <row r="772" spans="15:15" x14ac:dyDescent="0.25">
      <c r="O772" s="42"/>
    </row>
    <row r="773" spans="15:15" x14ac:dyDescent="0.25">
      <c r="O773" s="42"/>
    </row>
    <row r="774" spans="15:15" x14ac:dyDescent="0.25">
      <c r="O774" s="42"/>
    </row>
    <row r="775" spans="15:15" x14ac:dyDescent="0.25">
      <c r="O775" s="42"/>
    </row>
    <row r="776" spans="15:15" x14ac:dyDescent="0.25">
      <c r="O776" s="42"/>
    </row>
    <row r="777" spans="15:15" x14ac:dyDescent="0.25">
      <c r="O777" s="42"/>
    </row>
    <row r="778" spans="15:15" x14ac:dyDescent="0.25">
      <c r="O778" s="42"/>
    </row>
    <row r="779" spans="15:15" x14ac:dyDescent="0.25">
      <c r="O779" s="42"/>
    </row>
    <row r="780" spans="15:15" x14ac:dyDescent="0.25">
      <c r="O780" s="42"/>
    </row>
    <row r="781" spans="15:15" x14ac:dyDescent="0.25">
      <c r="O781" s="42"/>
    </row>
    <row r="782" spans="15:15" x14ac:dyDescent="0.25">
      <c r="O782" s="42"/>
    </row>
    <row r="783" spans="15:15" x14ac:dyDescent="0.25">
      <c r="O783" s="42"/>
    </row>
    <row r="784" spans="15:15" x14ac:dyDescent="0.25">
      <c r="O784" s="42"/>
    </row>
    <row r="785" spans="15:15" x14ac:dyDescent="0.25">
      <c r="O785" s="42"/>
    </row>
    <row r="786" spans="15:15" x14ac:dyDescent="0.25">
      <c r="O786" s="42"/>
    </row>
    <row r="787" spans="15:15" x14ac:dyDescent="0.25">
      <c r="O787" s="42"/>
    </row>
    <row r="788" spans="15:15" x14ac:dyDescent="0.25">
      <c r="O788" s="42"/>
    </row>
    <row r="789" spans="15:15" x14ac:dyDescent="0.25">
      <c r="O789" s="42"/>
    </row>
    <row r="790" spans="15:15" x14ac:dyDescent="0.25">
      <c r="O790" s="42"/>
    </row>
    <row r="791" spans="15:15" x14ac:dyDescent="0.25">
      <c r="O791" s="42"/>
    </row>
    <row r="792" spans="15:15" x14ac:dyDescent="0.25">
      <c r="O792" s="42"/>
    </row>
    <row r="793" spans="15:15" x14ac:dyDescent="0.25">
      <c r="O793" s="42"/>
    </row>
    <row r="794" spans="15:15" x14ac:dyDescent="0.25">
      <c r="O794" s="42"/>
    </row>
    <row r="795" spans="15:15" x14ac:dyDescent="0.25">
      <c r="O795" s="42"/>
    </row>
    <row r="796" spans="15:15" x14ac:dyDescent="0.25">
      <c r="O796" s="42"/>
    </row>
    <row r="797" spans="15:15" x14ac:dyDescent="0.25">
      <c r="O797" s="42"/>
    </row>
    <row r="798" spans="15:15" x14ac:dyDescent="0.25">
      <c r="O798" s="42"/>
    </row>
    <row r="799" spans="15:15" x14ac:dyDescent="0.25">
      <c r="O799" s="42"/>
    </row>
    <row r="800" spans="15:15" x14ac:dyDescent="0.25">
      <c r="O800" s="42"/>
    </row>
    <row r="801" spans="15:15" x14ac:dyDescent="0.25">
      <c r="O801" s="42"/>
    </row>
    <row r="802" spans="15:15" x14ac:dyDescent="0.25">
      <c r="O802" s="42"/>
    </row>
    <row r="803" spans="15:15" x14ac:dyDescent="0.25">
      <c r="O803" s="42"/>
    </row>
    <row r="804" spans="15:15" x14ac:dyDescent="0.25">
      <c r="O804" s="42"/>
    </row>
    <row r="805" spans="15:15" x14ac:dyDescent="0.25">
      <c r="O805" s="42"/>
    </row>
    <row r="806" spans="15:15" x14ac:dyDescent="0.25">
      <c r="O806" s="42"/>
    </row>
    <row r="807" spans="15:15" x14ac:dyDescent="0.25">
      <c r="O807" s="42"/>
    </row>
    <row r="808" spans="15:15" x14ac:dyDescent="0.25">
      <c r="O808" s="42"/>
    </row>
    <row r="809" spans="15:15" x14ac:dyDescent="0.25">
      <c r="O809" s="42"/>
    </row>
    <row r="810" spans="15:15" x14ac:dyDescent="0.25">
      <c r="O810" s="42"/>
    </row>
    <row r="811" spans="15:15" x14ac:dyDescent="0.25">
      <c r="O811" s="42"/>
    </row>
    <row r="812" spans="15:15" x14ac:dyDescent="0.25">
      <c r="O812" s="42"/>
    </row>
    <row r="813" spans="15:15" x14ac:dyDescent="0.25">
      <c r="O813" s="42"/>
    </row>
    <row r="814" spans="15:15" x14ac:dyDescent="0.25">
      <c r="O814" s="42"/>
    </row>
    <row r="815" spans="15:15" x14ac:dyDescent="0.25">
      <c r="O815" s="42"/>
    </row>
    <row r="816" spans="15:15" x14ac:dyDescent="0.25">
      <c r="O816" s="42"/>
    </row>
    <row r="817" spans="15:15" x14ac:dyDescent="0.25">
      <c r="O817" s="42"/>
    </row>
    <row r="818" spans="15:15" x14ac:dyDescent="0.25">
      <c r="O818" s="42"/>
    </row>
    <row r="819" spans="15:15" x14ac:dyDescent="0.25">
      <c r="O819" s="42"/>
    </row>
    <row r="820" spans="15:15" x14ac:dyDescent="0.25">
      <c r="O820" s="42"/>
    </row>
    <row r="821" spans="15:15" x14ac:dyDescent="0.25">
      <c r="O821" s="42"/>
    </row>
    <row r="822" spans="15:15" x14ac:dyDescent="0.25">
      <c r="O822" s="42"/>
    </row>
    <row r="823" spans="15:15" x14ac:dyDescent="0.25">
      <c r="O823" s="42"/>
    </row>
    <row r="824" spans="15:15" x14ac:dyDescent="0.25">
      <c r="O824" s="42"/>
    </row>
    <row r="825" spans="15:15" x14ac:dyDescent="0.25">
      <c r="O825" s="42"/>
    </row>
    <row r="826" spans="15:15" x14ac:dyDescent="0.25">
      <c r="O826" s="42"/>
    </row>
    <row r="827" spans="15:15" x14ac:dyDescent="0.25">
      <c r="O827" s="42"/>
    </row>
    <row r="828" spans="15:15" x14ac:dyDescent="0.25">
      <c r="O828" s="42"/>
    </row>
    <row r="829" spans="15:15" x14ac:dyDescent="0.25">
      <c r="O829" s="42"/>
    </row>
    <row r="830" spans="15:15" x14ac:dyDescent="0.25">
      <c r="O830" s="42"/>
    </row>
    <row r="831" spans="15:15" x14ac:dyDescent="0.25">
      <c r="O831" s="42"/>
    </row>
    <row r="832" spans="15:15" x14ac:dyDescent="0.25">
      <c r="O832" s="42"/>
    </row>
    <row r="833" spans="15:15" x14ac:dyDescent="0.25">
      <c r="O833" s="42"/>
    </row>
    <row r="834" spans="15:15" x14ac:dyDescent="0.25">
      <c r="O834" s="42"/>
    </row>
    <row r="835" spans="15:15" x14ac:dyDescent="0.25">
      <c r="O835" s="42"/>
    </row>
    <row r="836" spans="15:15" x14ac:dyDescent="0.25">
      <c r="O836" s="42"/>
    </row>
    <row r="837" spans="15:15" x14ac:dyDescent="0.25">
      <c r="O837" s="42"/>
    </row>
    <row r="838" spans="15:15" x14ac:dyDescent="0.25">
      <c r="O838" s="42"/>
    </row>
    <row r="839" spans="15:15" x14ac:dyDescent="0.25">
      <c r="O839" s="42"/>
    </row>
    <row r="840" spans="15:15" x14ac:dyDescent="0.25">
      <c r="O840" s="42"/>
    </row>
    <row r="841" spans="15:15" x14ac:dyDescent="0.25">
      <c r="O841" s="42"/>
    </row>
    <row r="842" spans="15:15" x14ac:dyDescent="0.25">
      <c r="O842" s="42"/>
    </row>
    <row r="843" spans="15:15" x14ac:dyDescent="0.25">
      <c r="O843" s="42"/>
    </row>
    <row r="844" spans="15:15" x14ac:dyDescent="0.25">
      <c r="O844" s="42"/>
    </row>
    <row r="845" spans="15:15" x14ac:dyDescent="0.25">
      <c r="O845" s="42"/>
    </row>
    <row r="846" spans="15:15" x14ac:dyDescent="0.25">
      <c r="O846" s="42"/>
    </row>
    <row r="847" spans="15:15" x14ac:dyDescent="0.25">
      <c r="O847" s="42"/>
    </row>
    <row r="848" spans="15:15" x14ac:dyDescent="0.25">
      <c r="O848" s="42"/>
    </row>
    <row r="849" spans="15:15" x14ac:dyDescent="0.25">
      <c r="O849" s="42"/>
    </row>
    <row r="850" spans="15:15" x14ac:dyDescent="0.25">
      <c r="O850" s="42"/>
    </row>
    <row r="851" spans="15:15" x14ac:dyDescent="0.25">
      <c r="O851" s="42"/>
    </row>
    <row r="852" spans="15:15" x14ac:dyDescent="0.25">
      <c r="O852" s="42"/>
    </row>
    <row r="853" spans="15:15" x14ac:dyDescent="0.25">
      <c r="O853" s="42"/>
    </row>
    <row r="854" spans="15:15" x14ac:dyDescent="0.25">
      <c r="O854" s="42"/>
    </row>
    <row r="855" spans="15:15" x14ac:dyDescent="0.25">
      <c r="O855" s="42"/>
    </row>
    <row r="856" spans="15:15" x14ac:dyDescent="0.25">
      <c r="O856" s="42"/>
    </row>
    <row r="857" spans="15:15" x14ac:dyDescent="0.25">
      <c r="O857" s="42"/>
    </row>
    <row r="858" spans="15:15" x14ac:dyDescent="0.25">
      <c r="O858" s="42"/>
    </row>
    <row r="859" spans="15:15" x14ac:dyDescent="0.25">
      <c r="O859" s="42"/>
    </row>
    <row r="860" spans="15:15" x14ac:dyDescent="0.25">
      <c r="O860" s="42"/>
    </row>
    <row r="861" spans="15:15" x14ac:dyDescent="0.25">
      <c r="O861" s="42"/>
    </row>
    <row r="862" spans="15:15" x14ac:dyDescent="0.25">
      <c r="O862" s="42"/>
    </row>
    <row r="863" spans="15:15" x14ac:dyDescent="0.25">
      <c r="O863" s="42"/>
    </row>
    <row r="864" spans="15:15" x14ac:dyDescent="0.25">
      <c r="O864" s="42"/>
    </row>
    <row r="865" spans="15:15" x14ac:dyDescent="0.25">
      <c r="O865" s="42"/>
    </row>
    <row r="866" spans="15:15" x14ac:dyDescent="0.25">
      <c r="O866" s="42"/>
    </row>
    <row r="867" spans="15:15" x14ac:dyDescent="0.25">
      <c r="O867" s="42"/>
    </row>
    <row r="868" spans="15:15" x14ac:dyDescent="0.25">
      <c r="O868" s="42"/>
    </row>
    <row r="869" spans="15:15" x14ac:dyDescent="0.25">
      <c r="O869" s="42"/>
    </row>
    <row r="870" spans="15:15" x14ac:dyDescent="0.25">
      <c r="O870" s="42"/>
    </row>
    <row r="871" spans="15:15" x14ac:dyDescent="0.25">
      <c r="O871" s="42"/>
    </row>
    <row r="872" spans="15:15" x14ac:dyDescent="0.25">
      <c r="O872" s="42"/>
    </row>
    <row r="873" spans="15:15" x14ac:dyDescent="0.25">
      <c r="O873" s="42"/>
    </row>
    <row r="874" spans="15:15" x14ac:dyDescent="0.25">
      <c r="O874" s="42"/>
    </row>
    <row r="875" spans="15:15" x14ac:dyDescent="0.25">
      <c r="O875" s="42"/>
    </row>
    <row r="876" spans="15:15" x14ac:dyDescent="0.25">
      <c r="O876" s="42"/>
    </row>
    <row r="877" spans="15:15" x14ac:dyDescent="0.25">
      <c r="O877" s="42"/>
    </row>
    <row r="878" spans="15:15" x14ac:dyDescent="0.25">
      <c r="O878" s="42"/>
    </row>
    <row r="879" spans="15:15" x14ac:dyDescent="0.25">
      <c r="O879" s="42"/>
    </row>
    <row r="880" spans="15:15" x14ac:dyDescent="0.25">
      <c r="O880" s="42"/>
    </row>
    <row r="881" spans="15:15" x14ac:dyDescent="0.25">
      <c r="O881" s="42"/>
    </row>
    <row r="882" spans="15:15" x14ac:dyDescent="0.25">
      <c r="O882" s="42"/>
    </row>
    <row r="883" spans="15:15" x14ac:dyDescent="0.25">
      <c r="O883" s="42"/>
    </row>
    <row r="884" spans="15:15" x14ac:dyDescent="0.25">
      <c r="O884" s="42"/>
    </row>
    <row r="885" spans="15:15" x14ac:dyDescent="0.25">
      <c r="O885" s="42"/>
    </row>
    <row r="886" spans="15:15" x14ac:dyDescent="0.25">
      <c r="O886" s="42"/>
    </row>
    <row r="887" spans="15:15" x14ac:dyDescent="0.25">
      <c r="O887" s="42"/>
    </row>
    <row r="888" spans="15:15" x14ac:dyDescent="0.25">
      <c r="O888" s="42"/>
    </row>
    <row r="889" spans="15:15" x14ac:dyDescent="0.25">
      <c r="O889" s="42"/>
    </row>
    <row r="890" spans="15:15" x14ac:dyDescent="0.25">
      <c r="O890" s="42"/>
    </row>
    <row r="891" spans="15:15" x14ac:dyDescent="0.25">
      <c r="O891" s="42"/>
    </row>
    <row r="892" spans="15:15" x14ac:dyDescent="0.25">
      <c r="O892" s="42"/>
    </row>
    <row r="893" spans="15:15" x14ac:dyDescent="0.25">
      <c r="O893" s="42"/>
    </row>
    <row r="894" spans="15:15" x14ac:dyDescent="0.25">
      <c r="O894" s="42"/>
    </row>
    <row r="895" spans="15:15" x14ac:dyDescent="0.25">
      <c r="O895" s="42"/>
    </row>
    <row r="896" spans="15:15" x14ac:dyDescent="0.25">
      <c r="O896" s="42"/>
    </row>
    <row r="897" spans="15:15" x14ac:dyDescent="0.25">
      <c r="O897" s="42"/>
    </row>
    <row r="898" spans="15:15" x14ac:dyDescent="0.25">
      <c r="O898" s="42"/>
    </row>
    <row r="899" spans="15:15" x14ac:dyDescent="0.25">
      <c r="O899" s="42"/>
    </row>
    <row r="900" spans="15:15" x14ac:dyDescent="0.25">
      <c r="O900" s="42"/>
    </row>
    <row r="901" spans="15:15" x14ac:dyDescent="0.25">
      <c r="O901" s="42"/>
    </row>
    <row r="902" spans="15:15" x14ac:dyDescent="0.25">
      <c r="O902" s="42"/>
    </row>
    <row r="903" spans="15:15" x14ac:dyDescent="0.25">
      <c r="O903" s="42"/>
    </row>
    <row r="904" spans="15:15" x14ac:dyDescent="0.25">
      <c r="O904" s="42"/>
    </row>
    <row r="905" spans="15:15" x14ac:dyDescent="0.25">
      <c r="O905" s="42"/>
    </row>
    <row r="906" spans="15:15" x14ac:dyDescent="0.25">
      <c r="O906" s="42"/>
    </row>
    <row r="907" spans="15:15" x14ac:dyDescent="0.25">
      <c r="O907" s="42"/>
    </row>
    <row r="908" spans="15:15" x14ac:dyDescent="0.25">
      <c r="O908" s="42"/>
    </row>
    <row r="909" spans="15:15" x14ac:dyDescent="0.25">
      <c r="O909" s="42"/>
    </row>
    <row r="910" spans="15:15" x14ac:dyDescent="0.25">
      <c r="O910" s="42"/>
    </row>
    <row r="911" spans="15:15" x14ac:dyDescent="0.25">
      <c r="O911" s="42"/>
    </row>
    <row r="912" spans="15:15" x14ac:dyDescent="0.25">
      <c r="O912" s="42"/>
    </row>
    <row r="913" spans="15:15" x14ac:dyDescent="0.25">
      <c r="O913" s="42"/>
    </row>
    <row r="914" spans="15:15" x14ac:dyDescent="0.25">
      <c r="O914" s="42"/>
    </row>
    <row r="915" spans="15:15" x14ac:dyDescent="0.25">
      <c r="O915" s="42"/>
    </row>
    <row r="916" spans="15:15" x14ac:dyDescent="0.25">
      <c r="O916" s="42"/>
    </row>
    <row r="917" spans="15:15" x14ac:dyDescent="0.25">
      <c r="O917" s="42"/>
    </row>
    <row r="918" spans="15:15" x14ac:dyDescent="0.25">
      <c r="O918" s="42"/>
    </row>
    <row r="919" spans="15:15" x14ac:dyDescent="0.25">
      <c r="O919" s="42"/>
    </row>
    <row r="920" spans="15:15" x14ac:dyDescent="0.25">
      <c r="O920" s="42"/>
    </row>
    <row r="921" spans="15:15" x14ac:dyDescent="0.25">
      <c r="O921" s="42"/>
    </row>
    <row r="922" spans="15:15" x14ac:dyDescent="0.25">
      <c r="O922" s="42"/>
    </row>
    <row r="923" spans="15:15" x14ac:dyDescent="0.25">
      <c r="O923" s="42"/>
    </row>
    <row r="924" spans="15:15" x14ac:dyDescent="0.25">
      <c r="O924" s="42"/>
    </row>
    <row r="925" spans="15:15" x14ac:dyDescent="0.25">
      <c r="O925" s="42"/>
    </row>
    <row r="926" spans="15:15" x14ac:dyDescent="0.25">
      <c r="O926" s="42"/>
    </row>
    <row r="927" spans="15:15" x14ac:dyDescent="0.25">
      <c r="O927" s="42"/>
    </row>
    <row r="928" spans="15:15" x14ac:dyDescent="0.25">
      <c r="O928" s="42"/>
    </row>
    <row r="929" spans="15:15" x14ac:dyDescent="0.25">
      <c r="O929" s="42"/>
    </row>
    <row r="930" spans="15:15" x14ac:dyDescent="0.25">
      <c r="O930" s="42"/>
    </row>
    <row r="931" spans="15:15" x14ac:dyDescent="0.25">
      <c r="O931" s="42"/>
    </row>
    <row r="932" spans="15:15" x14ac:dyDescent="0.25">
      <c r="O932" s="42"/>
    </row>
    <row r="933" spans="15:15" x14ac:dyDescent="0.25">
      <c r="O933" s="42"/>
    </row>
    <row r="934" spans="15:15" x14ac:dyDescent="0.25">
      <c r="O934" s="42"/>
    </row>
    <row r="935" spans="15:15" x14ac:dyDescent="0.25">
      <c r="O935" s="42"/>
    </row>
    <row r="936" spans="15:15" x14ac:dyDescent="0.25">
      <c r="O936" s="42"/>
    </row>
    <row r="937" spans="15:15" x14ac:dyDescent="0.25">
      <c r="O937" s="42"/>
    </row>
    <row r="938" spans="15:15" x14ac:dyDescent="0.25">
      <c r="O938" s="42"/>
    </row>
    <row r="939" spans="15:15" x14ac:dyDescent="0.25">
      <c r="O939" s="42"/>
    </row>
    <row r="940" spans="15:15" x14ac:dyDescent="0.25">
      <c r="O940" s="42"/>
    </row>
    <row r="941" spans="15:15" x14ac:dyDescent="0.25">
      <c r="O941" s="42"/>
    </row>
    <row r="942" spans="15:15" x14ac:dyDescent="0.25">
      <c r="O942" s="42"/>
    </row>
    <row r="943" spans="15:15" x14ac:dyDescent="0.25">
      <c r="O943" s="42"/>
    </row>
    <row r="944" spans="15:15" x14ac:dyDescent="0.25">
      <c r="O944" s="42"/>
    </row>
    <row r="945" spans="15:15" x14ac:dyDescent="0.25">
      <c r="O945" s="42"/>
    </row>
    <row r="946" spans="15:15" x14ac:dyDescent="0.25">
      <c r="O946" s="42"/>
    </row>
    <row r="947" spans="15:15" x14ac:dyDescent="0.25">
      <c r="O947" s="42"/>
    </row>
    <row r="948" spans="15:15" x14ac:dyDescent="0.25">
      <c r="O948" s="42"/>
    </row>
    <row r="949" spans="15:15" x14ac:dyDescent="0.25">
      <c r="O949" s="42"/>
    </row>
    <row r="950" spans="15:15" x14ac:dyDescent="0.25">
      <c r="O950" s="42"/>
    </row>
    <row r="951" spans="15:15" x14ac:dyDescent="0.25">
      <c r="O951" s="42"/>
    </row>
    <row r="952" spans="15:15" x14ac:dyDescent="0.25">
      <c r="O952" s="42"/>
    </row>
    <row r="953" spans="15:15" x14ac:dyDescent="0.25">
      <c r="O953" s="42"/>
    </row>
    <row r="954" spans="15:15" x14ac:dyDescent="0.25">
      <c r="O954" s="42"/>
    </row>
    <row r="955" spans="15:15" x14ac:dyDescent="0.25">
      <c r="O955" s="42"/>
    </row>
    <row r="956" spans="15:15" x14ac:dyDescent="0.25">
      <c r="O956" s="42"/>
    </row>
    <row r="957" spans="15:15" x14ac:dyDescent="0.25">
      <c r="O957" s="42"/>
    </row>
    <row r="958" spans="15:15" x14ac:dyDescent="0.25">
      <c r="O958" s="42"/>
    </row>
    <row r="959" spans="15:15" x14ac:dyDescent="0.25">
      <c r="O959" s="42"/>
    </row>
    <row r="960" spans="15:15" x14ac:dyDescent="0.25">
      <c r="O960" s="42"/>
    </row>
    <row r="961" spans="15:15" x14ac:dyDescent="0.25">
      <c r="O961" s="42"/>
    </row>
    <row r="962" spans="15:15" x14ac:dyDescent="0.25">
      <c r="O962" s="42"/>
    </row>
    <row r="963" spans="15:15" x14ac:dyDescent="0.25">
      <c r="O963" s="42"/>
    </row>
    <row r="964" spans="15:15" x14ac:dyDescent="0.25">
      <c r="O964" s="42"/>
    </row>
    <row r="965" spans="15:15" x14ac:dyDescent="0.25">
      <c r="O965" s="42"/>
    </row>
    <row r="966" spans="15:15" x14ac:dyDescent="0.25">
      <c r="O966" s="42"/>
    </row>
    <row r="967" spans="15:15" x14ac:dyDescent="0.25">
      <c r="O967" s="42"/>
    </row>
    <row r="968" spans="15:15" x14ac:dyDescent="0.25">
      <c r="O968" s="42"/>
    </row>
    <row r="969" spans="15:15" x14ac:dyDescent="0.25">
      <c r="O969" s="42"/>
    </row>
    <row r="970" spans="15:15" x14ac:dyDescent="0.25">
      <c r="O970" s="42"/>
    </row>
    <row r="971" spans="15:15" x14ac:dyDescent="0.25">
      <c r="O971" s="42"/>
    </row>
    <row r="972" spans="15:15" x14ac:dyDescent="0.25">
      <c r="O972" s="42"/>
    </row>
    <row r="973" spans="15:15" x14ac:dyDescent="0.25">
      <c r="O973" s="42"/>
    </row>
    <row r="974" spans="15:15" x14ac:dyDescent="0.25">
      <c r="O974" s="42"/>
    </row>
    <row r="975" spans="15:15" x14ac:dyDescent="0.25">
      <c r="O975" s="42"/>
    </row>
    <row r="976" spans="15:15" x14ac:dyDescent="0.25">
      <c r="O976" s="42"/>
    </row>
    <row r="977" spans="15:15" x14ac:dyDescent="0.25">
      <c r="O977" s="42"/>
    </row>
    <row r="978" spans="15:15" x14ac:dyDescent="0.25">
      <c r="O978" s="42"/>
    </row>
    <row r="979" spans="15:15" x14ac:dyDescent="0.25">
      <c r="O979" s="42"/>
    </row>
    <row r="980" spans="15:15" x14ac:dyDescent="0.25">
      <c r="O980" s="42"/>
    </row>
    <row r="981" spans="15:15" x14ac:dyDescent="0.25">
      <c r="O981" s="42"/>
    </row>
    <row r="982" spans="15:15" x14ac:dyDescent="0.25">
      <c r="O982" s="42"/>
    </row>
    <row r="983" spans="15:15" x14ac:dyDescent="0.25">
      <c r="O983" s="42"/>
    </row>
    <row r="984" spans="15:15" x14ac:dyDescent="0.25">
      <c r="O984" s="42"/>
    </row>
    <row r="985" spans="15:15" x14ac:dyDescent="0.25">
      <c r="O985" s="42"/>
    </row>
    <row r="986" spans="15:15" x14ac:dyDescent="0.25">
      <c r="O986" s="42"/>
    </row>
    <row r="987" spans="15:15" x14ac:dyDescent="0.25">
      <c r="O987" s="42"/>
    </row>
    <row r="988" spans="15:15" x14ac:dyDescent="0.25">
      <c r="O988" s="42"/>
    </row>
    <row r="989" spans="15:15" x14ac:dyDescent="0.25">
      <c r="O989" s="42"/>
    </row>
    <row r="990" spans="15:15" x14ac:dyDescent="0.25">
      <c r="O990" s="42"/>
    </row>
    <row r="991" spans="15:15" x14ac:dyDescent="0.25">
      <c r="O991" s="42"/>
    </row>
    <row r="992" spans="15:15" x14ac:dyDescent="0.25">
      <c r="O992" s="42"/>
    </row>
    <row r="993" spans="15:15" x14ac:dyDescent="0.25">
      <c r="O993" s="42"/>
    </row>
    <row r="994" spans="15:15" x14ac:dyDescent="0.25">
      <c r="O994" s="42"/>
    </row>
    <row r="995" spans="15:15" x14ac:dyDescent="0.25">
      <c r="O995" s="42"/>
    </row>
    <row r="996" spans="15:15" x14ac:dyDescent="0.25">
      <c r="O996" s="42"/>
    </row>
    <row r="997" spans="15:15" x14ac:dyDescent="0.25">
      <c r="O997" s="42"/>
    </row>
    <row r="998" spans="15:15" x14ac:dyDescent="0.25">
      <c r="O998" s="42"/>
    </row>
    <row r="999" spans="15:15" x14ac:dyDescent="0.25">
      <c r="O999" s="42"/>
    </row>
    <row r="1000" spans="15:15" x14ac:dyDescent="0.25">
      <c r="O1000" s="42"/>
    </row>
    <row r="1001" spans="15:15" x14ac:dyDescent="0.25">
      <c r="O1001" s="42"/>
    </row>
    <row r="1002" spans="15:15" x14ac:dyDescent="0.25">
      <c r="O1002" s="42"/>
    </row>
    <row r="1003" spans="15:15" x14ac:dyDescent="0.25">
      <c r="O1003" s="42"/>
    </row>
    <row r="1004" spans="15:15" x14ac:dyDescent="0.25">
      <c r="O1004" s="42"/>
    </row>
    <row r="1005" spans="15:15" x14ac:dyDescent="0.25">
      <c r="O1005" s="42"/>
    </row>
    <row r="1006" spans="15:15" x14ac:dyDescent="0.25">
      <c r="O1006" s="42"/>
    </row>
    <row r="1007" spans="15:15" x14ac:dyDescent="0.25">
      <c r="O1007" s="42"/>
    </row>
    <row r="1008" spans="15:15" x14ac:dyDescent="0.25">
      <c r="O1008" s="42"/>
    </row>
    <row r="1009" spans="15:15" x14ac:dyDescent="0.25">
      <c r="O1009" s="42"/>
    </row>
    <row r="1010" spans="15:15" x14ac:dyDescent="0.25">
      <c r="O1010" s="42"/>
    </row>
    <row r="1011" spans="15:15" x14ac:dyDescent="0.25">
      <c r="O1011" s="42"/>
    </row>
    <row r="1012" spans="15:15" x14ac:dyDescent="0.25">
      <c r="O1012" s="42"/>
    </row>
    <row r="1013" spans="15:15" x14ac:dyDescent="0.25">
      <c r="O1013" s="42"/>
    </row>
    <row r="1014" spans="15:15" x14ac:dyDescent="0.25">
      <c r="O1014" s="42"/>
    </row>
    <row r="1015" spans="15:15" x14ac:dyDescent="0.25">
      <c r="O1015" s="42"/>
    </row>
    <row r="1016" spans="15:15" x14ac:dyDescent="0.25">
      <c r="O1016" s="42"/>
    </row>
    <row r="1017" spans="15:15" x14ac:dyDescent="0.25">
      <c r="O1017" s="42"/>
    </row>
    <row r="1018" spans="15:15" x14ac:dyDescent="0.25">
      <c r="O1018" s="42"/>
    </row>
    <row r="1019" spans="15:15" x14ac:dyDescent="0.25">
      <c r="O1019" s="42"/>
    </row>
    <row r="1020" spans="15:15" x14ac:dyDescent="0.25">
      <c r="O1020" s="42"/>
    </row>
    <row r="1021" spans="15:15" x14ac:dyDescent="0.25">
      <c r="O1021" s="42"/>
    </row>
    <row r="1022" spans="15:15" x14ac:dyDescent="0.25">
      <c r="O1022" s="42"/>
    </row>
    <row r="1023" spans="15:15" x14ac:dyDescent="0.25">
      <c r="O1023" s="42"/>
    </row>
    <row r="1024" spans="15:15" x14ac:dyDescent="0.25">
      <c r="O1024" s="42"/>
    </row>
    <row r="1025" spans="15:15" x14ac:dyDescent="0.25">
      <c r="O1025" s="42"/>
    </row>
    <row r="1026" spans="15:15" x14ac:dyDescent="0.25">
      <c r="O1026" s="42"/>
    </row>
    <row r="1027" spans="15:15" x14ac:dyDescent="0.25">
      <c r="O1027" s="42"/>
    </row>
    <row r="1028" spans="15:15" x14ac:dyDescent="0.25">
      <c r="O1028" s="42"/>
    </row>
    <row r="1029" spans="15:15" x14ac:dyDescent="0.25">
      <c r="O1029" s="42"/>
    </row>
    <row r="1030" spans="15:15" x14ac:dyDescent="0.25">
      <c r="O1030" s="42"/>
    </row>
    <row r="1031" spans="15:15" x14ac:dyDescent="0.25">
      <c r="O1031" s="42"/>
    </row>
    <row r="1032" spans="15:15" x14ac:dyDescent="0.25">
      <c r="O1032" s="42"/>
    </row>
    <row r="1033" spans="15:15" x14ac:dyDescent="0.25">
      <c r="O1033" s="42"/>
    </row>
    <row r="1034" spans="15:15" x14ac:dyDescent="0.25">
      <c r="O1034" s="42"/>
    </row>
    <row r="1035" spans="15:15" x14ac:dyDescent="0.25">
      <c r="O1035" s="42"/>
    </row>
    <row r="1036" spans="15:15" x14ac:dyDescent="0.25">
      <c r="O1036" s="42"/>
    </row>
    <row r="1037" spans="15:15" x14ac:dyDescent="0.25">
      <c r="O1037" s="42"/>
    </row>
    <row r="1038" spans="15:15" x14ac:dyDescent="0.25">
      <c r="O1038" s="42"/>
    </row>
    <row r="1039" spans="15:15" x14ac:dyDescent="0.25">
      <c r="O1039" s="42"/>
    </row>
    <row r="1040" spans="15:15" x14ac:dyDescent="0.25">
      <c r="O1040" s="42"/>
    </row>
    <row r="1041" spans="15:15" x14ac:dyDescent="0.25">
      <c r="O1041" s="42"/>
    </row>
    <row r="1042" spans="15:15" x14ac:dyDescent="0.25">
      <c r="O1042" s="42"/>
    </row>
    <row r="1043" spans="15:15" x14ac:dyDescent="0.25">
      <c r="O1043" s="42"/>
    </row>
    <row r="1044" spans="15:15" x14ac:dyDescent="0.25">
      <c r="O1044" s="42"/>
    </row>
    <row r="1045" spans="15:15" x14ac:dyDescent="0.25">
      <c r="O1045" s="42"/>
    </row>
    <row r="1046" spans="15:15" x14ac:dyDescent="0.25">
      <c r="O1046" s="42"/>
    </row>
    <row r="1047" spans="15:15" x14ac:dyDescent="0.25">
      <c r="O1047" s="42"/>
    </row>
    <row r="1048" spans="15:15" x14ac:dyDescent="0.25">
      <c r="O1048" s="42"/>
    </row>
    <row r="1049" spans="15:15" x14ac:dyDescent="0.25">
      <c r="O1049" s="42"/>
    </row>
    <row r="1050" spans="15:15" x14ac:dyDescent="0.25">
      <c r="O1050" s="42"/>
    </row>
    <row r="1051" spans="15:15" x14ac:dyDescent="0.25">
      <c r="O1051" s="42"/>
    </row>
    <row r="1052" spans="15:15" x14ac:dyDescent="0.25">
      <c r="O1052" s="42"/>
    </row>
    <row r="1053" spans="15:15" x14ac:dyDescent="0.25">
      <c r="O1053" s="42"/>
    </row>
    <row r="1054" spans="15:15" x14ac:dyDescent="0.25">
      <c r="O1054" s="42"/>
    </row>
    <row r="1055" spans="15:15" x14ac:dyDescent="0.25">
      <c r="O1055" s="42"/>
    </row>
    <row r="1056" spans="15:15" x14ac:dyDescent="0.25">
      <c r="O1056" s="42"/>
    </row>
    <row r="1057" spans="15:15" x14ac:dyDescent="0.25">
      <c r="O1057" s="42"/>
    </row>
    <row r="1058" spans="15:15" x14ac:dyDescent="0.25">
      <c r="O1058" s="42"/>
    </row>
    <row r="1059" spans="15:15" x14ac:dyDescent="0.25">
      <c r="O1059" s="42"/>
    </row>
    <row r="1060" spans="15:15" x14ac:dyDescent="0.25">
      <c r="O1060" s="42"/>
    </row>
    <row r="1061" spans="15:15" x14ac:dyDescent="0.25">
      <c r="O1061" s="42"/>
    </row>
    <row r="1062" spans="15:15" x14ac:dyDescent="0.25">
      <c r="O1062" s="42"/>
    </row>
    <row r="1063" spans="15:15" x14ac:dyDescent="0.25">
      <c r="O1063" s="42"/>
    </row>
    <row r="1064" spans="15:15" x14ac:dyDescent="0.25">
      <c r="O1064" s="42"/>
    </row>
    <row r="1065" spans="15:15" x14ac:dyDescent="0.25">
      <c r="O1065" s="42"/>
    </row>
    <row r="1066" spans="15:15" x14ac:dyDescent="0.25">
      <c r="O1066" s="42"/>
    </row>
    <row r="1067" spans="15:15" x14ac:dyDescent="0.25">
      <c r="O1067" s="42"/>
    </row>
    <row r="1068" spans="15:15" x14ac:dyDescent="0.25">
      <c r="O1068" s="42"/>
    </row>
    <row r="1069" spans="15:15" x14ac:dyDescent="0.25">
      <c r="O1069" s="42"/>
    </row>
    <row r="1070" spans="15:15" x14ac:dyDescent="0.25">
      <c r="O1070" s="42"/>
    </row>
    <row r="1071" spans="15:15" x14ac:dyDescent="0.25">
      <c r="O1071" s="42"/>
    </row>
    <row r="1072" spans="15:15" x14ac:dyDescent="0.25">
      <c r="O1072" s="42"/>
    </row>
    <row r="1073" spans="15:15" x14ac:dyDescent="0.25">
      <c r="O1073" s="42"/>
    </row>
    <row r="1074" spans="15:15" x14ac:dyDescent="0.25">
      <c r="O1074" s="42"/>
    </row>
    <row r="1075" spans="15:15" x14ac:dyDescent="0.25">
      <c r="O1075" s="42"/>
    </row>
    <row r="1076" spans="15:15" x14ac:dyDescent="0.25">
      <c r="O1076" s="42"/>
    </row>
    <row r="1077" spans="15:15" x14ac:dyDescent="0.25">
      <c r="O1077" s="42"/>
    </row>
    <row r="1078" spans="15:15" x14ac:dyDescent="0.25">
      <c r="O1078" s="42"/>
    </row>
    <row r="1079" spans="15:15" x14ac:dyDescent="0.25">
      <c r="O1079" s="42"/>
    </row>
    <row r="1080" spans="15:15" x14ac:dyDescent="0.25">
      <c r="O1080" s="42"/>
    </row>
    <row r="1081" spans="15:15" x14ac:dyDescent="0.25">
      <c r="O1081" s="42"/>
    </row>
    <row r="1082" spans="15:15" x14ac:dyDescent="0.25">
      <c r="O1082" s="42"/>
    </row>
    <row r="1083" spans="15:15" x14ac:dyDescent="0.25">
      <c r="O1083" s="42"/>
    </row>
    <row r="1084" spans="15:15" x14ac:dyDescent="0.25">
      <c r="O1084" s="42"/>
    </row>
    <row r="1085" spans="15:15" x14ac:dyDescent="0.25">
      <c r="O1085" s="42"/>
    </row>
    <row r="1086" spans="15:15" x14ac:dyDescent="0.25">
      <c r="O1086" s="42"/>
    </row>
    <row r="1087" spans="15:15" x14ac:dyDescent="0.25">
      <c r="O1087" s="42"/>
    </row>
    <row r="1088" spans="15:15" x14ac:dyDescent="0.25">
      <c r="O1088" s="42"/>
    </row>
    <row r="1089" spans="15:15" x14ac:dyDescent="0.25">
      <c r="O1089" s="42"/>
    </row>
    <row r="1090" spans="15:15" x14ac:dyDescent="0.25">
      <c r="O1090" s="42"/>
    </row>
    <row r="1091" spans="15:15" x14ac:dyDescent="0.25">
      <c r="O1091" s="42"/>
    </row>
    <row r="1092" spans="15:15" x14ac:dyDescent="0.25">
      <c r="O1092" s="42"/>
    </row>
    <row r="1093" spans="15:15" x14ac:dyDescent="0.25">
      <c r="O1093" s="42"/>
    </row>
    <row r="1094" spans="15:15" x14ac:dyDescent="0.25">
      <c r="O1094" s="42"/>
    </row>
    <row r="1095" spans="15:15" x14ac:dyDescent="0.25">
      <c r="O1095" s="42"/>
    </row>
    <row r="1096" spans="15:15" x14ac:dyDescent="0.25">
      <c r="O1096" s="42"/>
    </row>
    <row r="1097" spans="15:15" x14ac:dyDescent="0.25">
      <c r="O1097" s="42"/>
    </row>
    <row r="1098" spans="15:15" x14ac:dyDescent="0.25">
      <c r="O1098" s="42"/>
    </row>
    <row r="1099" spans="15:15" x14ac:dyDescent="0.25">
      <c r="O1099" s="42"/>
    </row>
    <row r="1100" spans="15:15" x14ac:dyDescent="0.25">
      <c r="O1100" s="42"/>
    </row>
    <row r="1101" spans="15:15" x14ac:dyDescent="0.25">
      <c r="O1101" s="42"/>
    </row>
    <row r="1102" spans="15:15" x14ac:dyDescent="0.25">
      <c r="O1102" s="42"/>
    </row>
    <row r="1103" spans="15:15" x14ac:dyDescent="0.25">
      <c r="O1103" s="42"/>
    </row>
    <row r="1104" spans="15:15" x14ac:dyDescent="0.25">
      <c r="O1104" s="42"/>
    </row>
    <row r="1105" spans="15:15" x14ac:dyDescent="0.25">
      <c r="O1105" s="42"/>
    </row>
    <row r="1106" spans="15:15" x14ac:dyDescent="0.25">
      <c r="O1106" s="42"/>
    </row>
    <row r="1107" spans="15:15" x14ac:dyDescent="0.25">
      <c r="O1107" s="42"/>
    </row>
    <row r="1108" spans="15:15" x14ac:dyDescent="0.25">
      <c r="O1108" s="42"/>
    </row>
    <row r="1109" spans="15:15" x14ac:dyDescent="0.25">
      <c r="O1109" s="42"/>
    </row>
    <row r="1110" spans="15:15" x14ac:dyDescent="0.25">
      <c r="O1110" s="42"/>
    </row>
    <row r="1111" spans="15:15" x14ac:dyDescent="0.25">
      <c r="O1111" s="42"/>
    </row>
    <row r="1112" spans="15:15" x14ac:dyDescent="0.25">
      <c r="O1112" s="42"/>
    </row>
    <row r="1113" spans="15:15" x14ac:dyDescent="0.25">
      <c r="O1113" s="42"/>
    </row>
    <row r="1114" spans="15:15" x14ac:dyDescent="0.25">
      <c r="O1114" s="42"/>
    </row>
    <row r="1115" spans="15:15" x14ac:dyDescent="0.25">
      <c r="O1115" s="42"/>
    </row>
    <row r="1116" spans="15:15" x14ac:dyDescent="0.25">
      <c r="O1116" s="42"/>
    </row>
    <row r="1117" spans="15:15" x14ac:dyDescent="0.25">
      <c r="O1117" s="42"/>
    </row>
    <row r="1118" spans="15:15" x14ac:dyDescent="0.25">
      <c r="O1118" s="42"/>
    </row>
    <row r="1119" spans="15:15" x14ac:dyDescent="0.25">
      <c r="O1119" s="42"/>
    </row>
    <row r="1120" spans="15:15" x14ac:dyDescent="0.25">
      <c r="O1120" s="42"/>
    </row>
    <row r="1121" spans="15:15" x14ac:dyDescent="0.25">
      <c r="O1121" s="42"/>
    </row>
    <row r="1122" spans="15:15" x14ac:dyDescent="0.25">
      <c r="O1122" s="42"/>
    </row>
    <row r="1123" spans="15:15" x14ac:dyDescent="0.25">
      <c r="O1123" s="42"/>
    </row>
    <row r="1124" spans="15:15" x14ac:dyDescent="0.25">
      <c r="O1124" s="42"/>
    </row>
    <row r="1125" spans="15:15" x14ac:dyDescent="0.25">
      <c r="O1125" s="42"/>
    </row>
    <row r="1126" spans="15:15" x14ac:dyDescent="0.25">
      <c r="O1126" s="42"/>
    </row>
    <row r="1127" spans="15:15" x14ac:dyDescent="0.25">
      <c r="O1127" s="42"/>
    </row>
    <row r="1128" spans="15:15" x14ac:dyDescent="0.25">
      <c r="O1128" s="42"/>
    </row>
    <row r="1129" spans="15:15" x14ac:dyDescent="0.25">
      <c r="O1129" s="42"/>
    </row>
    <row r="1130" spans="15:15" x14ac:dyDescent="0.25">
      <c r="O1130" s="42"/>
    </row>
    <row r="1131" spans="15:15" x14ac:dyDescent="0.25">
      <c r="O1131" s="42"/>
    </row>
    <row r="1132" spans="15:15" x14ac:dyDescent="0.25">
      <c r="O1132" s="42"/>
    </row>
    <row r="1133" spans="15:15" x14ac:dyDescent="0.25">
      <c r="O1133" s="42"/>
    </row>
    <row r="1134" spans="15:15" x14ac:dyDescent="0.25">
      <c r="O1134" s="42"/>
    </row>
    <row r="1135" spans="15:15" x14ac:dyDescent="0.25">
      <c r="O1135" s="42"/>
    </row>
    <row r="1136" spans="15:15" x14ac:dyDescent="0.25">
      <c r="O1136" s="42"/>
    </row>
    <row r="1137" spans="15:15" x14ac:dyDescent="0.25">
      <c r="O1137" s="42"/>
    </row>
    <row r="1138" spans="15:15" x14ac:dyDescent="0.25">
      <c r="O1138" s="42"/>
    </row>
    <row r="1139" spans="15:15" x14ac:dyDescent="0.25">
      <c r="O1139" s="42"/>
    </row>
    <row r="1140" spans="15:15" x14ac:dyDescent="0.25">
      <c r="O1140" s="42"/>
    </row>
    <row r="1141" spans="15:15" x14ac:dyDescent="0.25">
      <c r="O1141" s="42"/>
    </row>
    <row r="1142" spans="15:15" x14ac:dyDescent="0.25">
      <c r="O1142" s="42"/>
    </row>
    <row r="1143" spans="15:15" x14ac:dyDescent="0.25">
      <c r="O1143" s="42"/>
    </row>
    <row r="1144" spans="15:15" x14ac:dyDescent="0.25">
      <c r="O1144" s="42"/>
    </row>
    <row r="1145" spans="15:15" x14ac:dyDescent="0.25">
      <c r="O1145" s="42"/>
    </row>
    <row r="1146" spans="15:15" x14ac:dyDescent="0.25">
      <c r="O1146" s="42"/>
    </row>
    <row r="1147" spans="15:15" x14ac:dyDescent="0.25">
      <c r="O1147" s="42"/>
    </row>
    <row r="1148" spans="15:15" x14ac:dyDescent="0.25">
      <c r="O1148" s="42"/>
    </row>
    <row r="1149" spans="15:15" x14ac:dyDescent="0.25">
      <c r="O1149" s="42"/>
    </row>
    <row r="1150" spans="15:15" x14ac:dyDescent="0.25">
      <c r="O1150" s="42"/>
    </row>
    <row r="1151" spans="15:15" x14ac:dyDescent="0.25">
      <c r="O1151" s="42"/>
    </row>
    <row r="1152" spans="15:15" x14ac:dyDescent="0.25">
      <c r="O1152" s="42"/>
    </row>
    <row r="1153" spans="15:15" x14ac:dyDescent="0.25">
      <c r="O1153" s="42"/>
    </row>
    <row r="1154" spans="15:15" x14ac:dyDescent="0.25">
      <c r="O1154" s="42"/>
    </row>
    <row r="1155" spans="15:15" x14ac:dyDescent="0.25">
      <c r="O1155" s="42"/>
    </row>
    <row r="1156" spans="15:15" x14ac:dyDescent="0.25">
      <c r="O1156" s="42"/>
    </row>
    <row r="1157" spans="15:15" x14ac:dyDescent="0.25">
      <c r="O1157" s="42"/>
    </row>
    <row r="1158" spans="15:15" x14ac:dyDescent="0.25">
      <c r="O1158" s="42"/>
    </row>
    <row r="1159" spans="15:15" x14ac:dyDescent="0.25">
      <c r="O1159" s="42"/>
    </row>
    <row r="1160" spans="15:15" x14ac:dyDescent="0.25">
      <c r="O1160" s="42"/>
    </row>
    <row r="1161" spans="15:15" x14ac:dyDescent="0.25">
      <c r="O1161" s="42"/>
    </row>
    <row r="1162" spans="15:15" x14ac:dyDescent="0.25">
      <c r="O1162" s="42"/>
    </row>
    <row r="1163" spans="15:15" x14ac:dyDescent="0.25">
      <c r="O1163" s="42"/>
    </row>
    <row r="1164" spans="15:15" x14ac:dyDescent="0.25">
      <c r="O1164" s="42"/>
    </row>
    <row r="1165" spans="15:15" x14ac:dyDescent="0.25">
      <c r="O1165" s="42"/>
    </row>
    <row r="1166" spans="15:15" x14ac:dyDescent="0.25">
      <c r="O1166" s="42"/>
    </row>
    <row r="1167" spans="15:15" x14ac:dyDescent="0.25">
      <c r="O1167" s="42"/>
    </row>
    <row r="1168" spans="15:15" x14ac:dyDescent="0.25">
      <c r="O1168" s="42"/>
    </row>
    <row r="1169" spans="15:15" x14ac:dyDescent="0.25">
      <c r="O1169" s="42"/>
    </row>
    <row r="1170" spans="15:15" x14ac:dyDescent="0.25">
      <c r="O1170" s="42"/>
    </row>
    <row r="1171" spans="15:15" x14ac:dyDescent="0.25">
      <c r="O1171" s="42"/>
    </row>
    <row r="1172" spans="15:15" x14ac:dyDescent="0.25">
      <c r="O1172" s="42"/>
    </row>
    <row r="1173" spans="15:15" x14ac:dyDescent="0.25">
      <c r="O1173" s="42"/>
    </row>
    <row r="1174" spans="15:15" x14ac:dyDescent="0.25">
      <c r="O1174" s="42"/>
    </row>
    <row r="1175" spans="15:15" x14ac:dyDescent="0.25">
      <c r="O1175" s="42"/>
    </row>
    <row r="1176" spans="15:15" x14ac:dyDescent="0.25">
      <c r="O1176" s="42"/>
    </row>
    <row r="1177" spans="15:15" x14ac:dyDescent="0.25">
      <c r="O1177" s="42"/>
    </row>
    <row r="1178" spans="15:15" x14ac:dyDescent="0.25">
      <c r="O1178" s="42"/>
    </row>
    <row r="1179" spans="15:15" x14ac:dyDescent="0.25">
      <c r="O1179" s="42"/>
    </row>
    <row r="1180" spans="15:15" x14ac:dyDescent="0.25">
      <c r="O1180" s="42"/>
    </row>
    <row r="1181" spans="15:15" x14ac:dyDescent="0.25">
      <c r="O1181" s="42"/>
    </row>
    <row r="1182" spans="15:15" x14ac:dyDescent="0.25">
      <c r="O1182" s="42"/>
    </row>
    <row r="1183" spans="15:15" x14ac:dyDescent="0.25">
      <c r="O1183" s="42"/>
    </row>
    <row r="1184" spans="15:15" x14ac:dyDescent="0.25">
      <c r="O1184" s="42"/>
    </row>
    <row r="1185" spans="15:15" x14ac:dyDescent="0.25">
      <c r="O1185" s="42"/>
    </row>
    <row r="1186" spans="15:15" x14ac:dyDescent="0.25">
      <c r="O1186" s="42"/>
    </row>
    <row r="1187" spans="15:15" x14ac:dyDescent="0.25">
      <c r="O1187" s="42"/>
    </row>
    <row r="1188" spans="15:15" x14ac:dyDescent="0.25">
      <c r="O1188" s="42"/>
    </row>
    <row r="1189" spans="15:15" x14ac:dyDescent="0.25">
      <c r="O1189" s="42"/>
    </row>
    <row r="1190" spans="15:15" x14ac:dyDescent="0.25">
      <c r="O1190" s="42"/>
    </row>
    <row r="1191" spans="15:15" x14ac:dyDescent="0.25">
      <c r="O1191" s="42"/>
    </row>
    <row r="1192" spans="15:15" x14ac:dyDescent="0.25">
      <c r="O1192" s="42"/>
    </row>
    <row r="1193" spans="15:15" x14ac:dyDescent="0.25">
      <c r="O1193" s="42"/>
    </row>
    <row r="1194" spans="15:15" x14ac:dyDescent="0.25">
      <c r="O1194" s="42"/>
    </row>
    <row r="1195" spans="15:15" x14ac:dyDescent="0.25">
      <c r="O1195" s="42"/>
    </row>
    <row r="1196" spans="15:15" x14ac:dyDescent="0.25">
      <c r="O1196" s="42"/>
    </row>
    <row r="1197" spans="15:15" x14ac:dyDescent="0.25">
      <c r="O1197" s="42"/>
    </row>
    <row r="1198" spans="15:15" x14ac:dyDescent="0.25">
      <c r="O1198" s="42"/>
    </row>
    <row r="1199" spans="15:15" x14ac:dyDescent="0.25">
      <c r="O1199" s="42"/>
    </row>
    <row r="1200" spans="15:15" x14ac:dyDescent="0.25">
      <c r="O1200" s="42"/>
    </row>
    <row r="1201" spans="15:15" x14ac:dyDescent="0.25">
      <c r="O1201" s="42"/>
    </row>
    <row r="1202" spans="15:15" x14ac:dyDescent="0.25">
      <c r="O1202" s="42"/>
    </row>
    <row r="1203" spans="15:15" x14ac:dyDescent="0.25">
      <c r="O1203" s="42"/>
    </row>
    <row r="1204" spans="15:15" x14ac:dyDescent="0.25">
      <c r="O1204" s="42"/>
    </row>
    <row r="1205" spans="15:15" x14ac:dyDescent="0.25">
      <c r="O1205" s="42"/>
    </row>
    <row r="1206" spans="15:15" x14ac:dyDescent="0.25">
      <c r="O1206" s="42"/>
    </row>
    <row r="1207" spans="15:15" x14ac:dyDescent="0.25">
      <c r="O1207" s="42"/>
    </row>
    <row r="1208" spans="15:15" x14ac:dyDescent="0.25">
      <c r="O1208" s="42"/>
    </row>
    <row r="1209" spans="15:15" x14ac:dyDescent="0.25">
      <c r="O1209" s="42"/>
    </row>
    <row r="1210" spans="15:15" x14ac:dyDescent="0.25">
      <c r="O1210" s="42"/>
    </row>
    <row r="1211" spans="15:15" x14ac:dyDescent="0.25">
      <c r="O1211" s="42"/>
    </row>
    <row r="1212" spans="15:15" x14ac:dyDescent="0.25">
      <c r="O1212" s="42"/>
    </row>
    <row r="1213" spans="15:15" x14ac:dyDescent="0.25">
      <c r="O1213" s="42"/>
    </row>
    <row r="1214" spans="15:15" x14ac:dyDescent="0.25">
      <c r="O1214" s="42"/>
    </row>
    <row r="1215" spans="15:15" x14ac:dyDescent="0.25">
      <c r="O1215" s="42"/>
    </row>
    <row r="1216" spans="15:15" x14ac:dyDescent="0.25">
      <c r="O1216" s="42"/>
    </row>
    <row r="1217" spans="15:15" x14ac:dyDescent="0.25">
      <c r="O1217" s="42"/>
    </row>
    <row r="1218" spans="15:15" x14ac:dyDescent="0.25">
      <c r="O1218" s="42"/>
    </row>
    <row r="1219" spans="15:15" x14ac:dyDescent="0.25">
      <c r="O1219" s="42"/>
    </row>
    <row r="1220" spans="15:15" x14ac:dyDescent="0.25">
      <c r="O1220" s="42"/>
    </row>
    <row r="1221" spans="15:15" x14ac:dyDescent="0.25">
      <c r="O1221" s="42"/>
    </row>
    <row r="1222" spans="15:15" x14ac:dyDescent="0.25">
      <c r="O1222" s="42"/>
    </row>
    <row r="1223" spans="15:15" x14ac:dyDescent="0.25">
      <c r="O1223" s="42"/>
    </row>
    <row r="1224" spans="15:15" x14ac:dyDescent="0.25">
      <c r="O1224" s="42"/>
    </row>
    <row r="1225" spans="15:15" x14ac:dyDescent="0.25">
      <c r="O1225" s="42"/>
    </row>
    <row r="1226" spans="15:15" x14ac:dyDescent="0.25">
      <c r="O1226" s="42"/>
    </row>
    <row r="1227" spans="15:15" x14ac:dyDescent="0.25">
      <c r="O1227" s="42"/>
    </row>
    <row r="1228" spans="15:15" x14ac:dyDescent="0.25">
      <c r="O1228" s="42"/>
    </row>
    <row r="1229" spans="15:15" x14ac:dyDescent="0.25">
      <c r="O1229" s="42"/>
    </row>
    <row r="1230" spans="15:15" x14ac:dyDescent="0.25">
      <c r="O1230" s="42"/>
    </row>
    <row r="1231" spans="15:15" x14ac:dyDescent="0.25">
      <c r="O1231" s="42"/>
    </row>
    <row r="1232" spans="15:15" x14ac:dyDescent="0.25">
      <c r="O1232" s="42"/>
    </row>
    <row r="1233" spans="15:15" x14ac:dyDescent="0.25">
      <c r="O1233" s="42"/>
    </row>
    <row r="1234" spans="15:15" x14ac:dyDescent="0.25">
      <c r="O1234" s="42"/>
    </row>
    <row r="1235" spans="15:15" x14ac:dyDescent="0.25">
      <c r="O1235" s="42"/>
    </row>
    <row r="1236" spans="15:15" x14ac:dyDescent="0.25">
      <c r="O1236" s="42"/>
    </row>
    <row r="1237" spans="15:15" x14ac:dyDescent="0.25">
      <c r="O1237" s="42"/>
    </row>
    <row r="1238" spans="15:15" x14ac:dyDescent="0.25">
      <c r="O1238" s="42"/>
    </row>
    <row r="1239" spans="15:15" x14ac:dyDescent="0.25">
      <c r="O1239" s="42"/>
    </row>
    <row r="1240" spans="15:15" x14ac:dyDescent="0.25">
      <c r="O1240" s="42"/>
    </row>
    <row r="1241" spans="15:15" x14ac:dyDescent="0.25">
      <c r="O1241" s="42"/>
    </row>
    <row r="1242" spans="15:15" x14ac:dyDescent="0.25">
      <c r="O1242" s="42"/>
    </row>
    <row r="1243" spans="15:15" x14ac:dyDescent="0.25">
      <c r="O1243" s="42"/>
    </row>
    <row r="1244" spans="15:15" x14ac:dyDescent="0.25">
      <c r="O1244" s="42"/>
    </row>
    <row r="1245" spans="15:15" x14ac:dyDescent="0.25">
      <c r="O1245" s="42"/>
    </row>
    <row r="1246" spans="15:15" x14ac:dyDescent="0.25">
      <c r="O1246" s="42"/>
    </row>
    <row r="1247" spans="15:15" x14ac:dyDescent="0.25">
      <c r="O1247" s="42"/>
    </row>
    <row r="1248" spans="15:15" x14ac:dyDescent="0.25">
      <c r="O1248" s="42"/>
    </row>
    <row r="1249" spans="15:15" x14ac:dyDescent="0.25">
      <c r="O1249" s="42"/>
    </row>
    <row r="1250" spans="15:15" x14ac:dyDescent="0.25">
      <c r="O1250" s="42"/>
    </row>
    <row r="1251" spans="15:15" x14ac:dyDescent="0.25">
      <c r="O1251" s="42"/>
    </row>
    <row r="1252" spans="15:15" x14ac:dyDescent="0.25">
      <c r="O1252" s="42"/>
    </row>
    <row r="1253" spans="15:15" x14ac:dyDescent="0.25">
      <c r="O1253" s="42"/>
    </row>
    <row r="1254" spans="15:15" x14ac:dyDescent="0.25">
      <c r="O1254" s="42"/>
    </row>
    <row r="1255" spans="15:15" x14ac:dyDescent="0.25">
      <c r="O1255" s="42"/>
    </row>
    <row r="1256" spans="15:15" x14ac:dyDescent="0.25">
      <c r="O1256" s="42"/>
    </row>
    <row r="1257" spans="15:15" x14ac:dyDescent="0.25">
      <c r="O1257" s="42"/>
    </row>
    <row r="1258" spans="15:15" x14ac:dyDescent="0.25">
      <c r="O1258" s="42"/>
    </row>
    <row r="1259" spans="15:15" x14ac:dyDescent="0.25">
      <c r="O1259" s="42"/>
    </row>
    <row r="1260" spans="15:15" x14ac:dyDescent="0.25">
      <c r="O1260" s="42"/>
    </row>
    <row r="1261" spans="15:15" x14ac:dyDescent="0.25">
      <c r="O1261" s="42"/>
    </row>
    <row r="1262" spans="15:15" x14ac:dyDescent="0.25">
      <c r="O1262" s="42"/>
    </row>
    <row r="1263" spans="15:15" x14ac:dyDescent="0.25">
      <c r="O1263" s="42"/>
    </row>
    <row r="1264" spans="15:15" x14ac:dyDescent="0.25">
      <c r="O1264" s="42"/>
    </row>
    <row r="1265" spans="15:15" x14ac:dyDescent="0.25">
      <c r="O1265" s="42"/>
    </row>
    <row r="1266" spans="15:15" x14ac:dyDescent="0.25">
      <c r="O1266" s="42"/>
    </row>
    <row r="1267" spans="15:15" x14ac:dyDescent="0.25">
      <c r="O1267" s="42"/>
    </row>
    <row r="1268" spans="15:15" x14ac:dyDescent="0.25">
      <c r="O1268" s="42"/>
    </row>
    <row r="1269" spans="15:15" x14ac:dyDescent="0.25">
      <c r="O1269" s="42"/>
    </row>
    <row r="1270" spans="15:15" x14ac:dyDescent="0.25">
      <c r="O1270" s="42"/>
    </row>
    <row r="1271" spans="15:15" x14ac:dyDescent="0.25">
      <c r="O1271" s="42"/>
    </row>
    <row r="1272" spans="15:15" x14ac:dyDescent="0.25">
      <c r="O1272" s="42"/>
    </row>
    <row r="1273" spans="15:15" x14ac:dyDescent="0.25">
      <c r="O1273" s="42"/>
    </row>
    <row r="1274" spans="15:15" x14ac:dyDescent="0.25">
      <c r="O1274" s="42"/>
    </row>
    <row r="1275" spans="15:15" x14ac:dyDescent="0.25">
      <c r="O1275" s="42"/>
    </row>
    <row r="1276" spans="15:15" x14ac:dyDescent="0.25">
      <c r="O1276" s="42"/>
    </row>
    <row r="1277" spans="15:15" x14ac:dyDescent="0.25">
      <c r="O1277" s="42"/>
    </row>
    <row r="1278" spans="15:15" x14ac:dyDescent="0.25">
      <c r="O1278" s="42"/>
    </row>
    <row r="1279" spans="15:15" x14ac:dyDescent="0.25">
      <c r="O1279" s="42"/>
    </row>
    <row r="1280" spans="15:15" x14ac:dyDescent="0.25">
      <c r="O1280" s="42"/>
    </row>
    <row r="1281" spans="15:15" x14ac:dyDescent="0.25">
      <c r="O1281" s="42"/>
    </row>
    <row r="1282" spans="15:15" x14ac:dyDescent="0.25">
      <c r="O1282" s="42"/>
    </row>
    <row r="1283" spans="15:15" x14ac:dyDescent="0.25">
      <c r="O1283" s="42"/>
    </row>
    <row r="1284" spans="15:15" x14ac:dyDescent="0.25">
      <c r="O1284" s="42"/>
    </row>
    <row r="1285" spans="15:15" x14ac:dyDescent="0.25">
      <c r="O1285" s="42"/>
    </row>
    <row r="1286" spans="15:15" x14ac:dyDescent="0.25">
      <c r="O1286" s="42"/>
    </row>
    <row r="1287" spans="15:15" x14ac:dyDescent="0.25">
      <c r="O1287" s="42"/>
    </row>
    <row r="1288" spans="15:15" x14ac:dyDescent="0.25">
      <c r="O1288" s="42"/>
    </row>
    <row r="1289" spans="15:15" x14ac:dyDescent="0.25">
      <c r="O1289" s="42"/>
    </row>
    <row r="1290" spans="15:15" x14ac:dyDescent="0.25">
      <c r="O1290" s="42"/>
    </row>
    <row r="1291" spans="15:15" x14ac:dyDescent="0.25">
      <c r="O1291" s="42"/>
    </row>
    <row r="1292" spans="15:15" x14ac:dyDescent="0.25">
      <c r="O1292" s="42"/>
    </row>
    <row r="1293" spans="15:15" x14ac:dyDescent="0.25">
      <c r="O1293" s="42"/>
    </row>
    <row r="1294" spans="15:15" x14ac:dyDescent="0.25">
      <c r="O1294" s="42"/>
    </row>
    <row r="1295" spans="15:15" x14ac:dyDescent="0.25">
      <c r="O1295" s="42"/>
    </row>
    <row r="1296" spans="15:15" x14ac:dyDescent="0.25">
      <c r="O1296" s="42"/>
    </row>
    <row r="1297" spans="15:15" x14ac:dyDescent="0.25">
      <c r="O1297" s="42"/>
    </row>
    <row r="1298" spans="15:15" x14ac:dyDescent="0.25">
      <c r="O1298" s="42"/>
    </row>
    <row r="1299" spans="15:15" x14ac:dyDescent="0.25">
      <c r="O1299" s="42"/>
    </row>
    <row r="1300" spans="15:15" x14ac:dyDescent="0.25">
      <c r="O1300" s="42"/>
    </row>
    <row r="1301" spans="15:15" x14ac:dyDescent="0.25">
      <c r="O1301" s="42"/>
    </row>
    <row r="1302" spans="15:15" x14ac:dyDescent="0.25">
      <c r="O1302" s="42"/>
    </row>
    <row r="1303" spans="15:15" x14ac:dyDescent="0.25">
      <c r="O1303" s="42"/>
    </row>
    <row r="1304" spans="15:15" x14ac:dyDescent="0.25">
      <c r="O1304" s="42"/>
    </row>
    <row r="1305" spans="15:15" x14ac:dyDescent="0.25">
      <c r="O1305" s="42"/>
    </row>
    <row r="1306" spans="15:15" x14ac:dyDescent="0.25">
      <c r="O1306" s="42"/>
    </row>
    <row r="1307" spans="15:15" x14ac:dyDescent="0.25">
      <c r="O1307" s="42"/>
    </row>
    <row r="1308" spans="15:15" x14ac:dyDescent="0.25">
      <c r="O1308" s="42"/>
    </row>
    <row r="1309" spans="15:15" x14ac:dyDescent="0.25">
      <c r="O1309" s="42"/>
    </row>
    <row r="1310" spans="15:15" x14ac:dyDescent="0.25">
      <c r="O1310" s="42"/>
    </row>
    <row r="1311" spans="15:15" x14ac:dyDescent="0.25">
      <c r="O1311" s="42"/>
    </row>
    <row r="1312" spans="15:15" x14ac:dyDescent="0.25">
      <c r="O1312" s="42"/>
    </row>
    <row r="1313" spans="15:15" x14ac:dyDescent="0.25">
      <c r="O1313" s="42"/>
    </row>
    <row r="1314" spans="15:15" x14ac:dyDescent="0.25">
      <c r="O1314" s="42"/>
    </row>
    <row r="1315" spans="15:15" x14ac:dyDescent="0.25">
      <c r="O1315" s="42"/>
    </row>
    <row r="1316" spans="15:15" x14ac:dyDescent="0.25">
      <c r="O1316" s="42"/>
    </row>
    <row r="1317" spans="15:15" x14ac:dyDescent="0.25">
      <c r="O1317" s="42"/>
    </row>
    <row r="1318" spans="15:15" x14ac:dyDescent="0.25">
      <c r="O1318" s="42"/>
    </row>
    <row r="1319" spans="15:15" x14ac:dyDescent="0.25">
      <c r="O1319" s="42"/>
    </row>
    <row r="1320" spans="15:15" x14ac:dyDescent="0.25">
      <c r="O1320" s="42"/>
    </row>
    <row r="1321" spans="15:15" x14ac:dyDescent="0.25">
      <c r="O1321" s="42"/>
    </row>
    <row r="1322" spans="15:15" x14ac:dyDescent="0.25">
      <c r="O1322" s="42"/>
    </row>
    <row r="1323" spans="15:15" x14ac:dyDescent="0.25">
      <c r="O1323" s="42"/>
    </row>
    <row r="1324" spans="15:15" x14ac:dyDescent="0.25">
      <c r="O1324" s="42"/>
    </row>
    <row r="1325" spans="15:15" x14ac:dyDescent="0.25">
      <c r="O1325" s="42"/>
    </row>
    <row r="1326" spans="15:15" x14ac:dyDescent="0.25">
      <c r="O1326" s="42"/>
    </row>
    <row r="1327" spans="15:15" x14ac:dyDescent="0.25">
      <c r="O1327" s="42"/>
    </row>
    <row r="1328" spans="15:15" x14ac:dyDescent="0.25">
      <c r="O1328" s="42"/>
    </row>
    <row r="1329" spans="15:15" x14ac:dyDescent="0.25">
      <c r="O1329" s="42"/>
    </row>
    <row r="1330" spans="15:15" x14ac:dyDescent="0.25">
      <c r="O1330" s="42"/>
    </row>
    <row r="1331" spans="15:15" x14ac:dyDescent="0.25">
      <c r="O1331" s="42"/>
    </row>
    <row r="1332" spans="15:15" x14ac:dyDescent="0.25">
      <c r="O1332" s="42"/>
    </row>
    <row r="1333" spans="15:15" x14ac:dyDescent="0.25">
      <c r="O1333" s="42"/>
    </row>
    <row r="1334" spans="15:15" x14ac:dyDescent="0.25">
      <c r="O1334" s="42"/>
    </row>
    <row r="1335" spans="15:15" x14ac:dyDescent="0.25">
      <c r="O1335" s="42"/>
    </row>
    <row r="1336" spans="15:15" x14ac:dyDescent="0.25">
      <c r="O1336" s="42"/>
    </row>
    <row r="1337" spans="15:15" x14ac:dyDescent="0.25">
      <c r="O1337" s="42"/>
    </row>
    <row r="1338" spans="15:15" x14ac:dyDescent="0.25">
      <c r="O1338" s="42"/>
    </row>
    <row r="1339" spans="15:15" x14ac:dyDescent="0.25">
      <c r="O1339" s="42"/>
    </row>
    <row r="1340" spans="15:15" x14ac:dyDescent="0.25">
      <c r="O1340" s="42"/>
    </row>
    <row r="1341" spans="15:15" x14ac:dyDescent="0.25">
      <c r="O1341" s="42"/>
    </row>
    <row r="1342" spans="15:15" x14ac:dyDescent="0.25">
      <c r="O1342" s="42"/>
    </row>
    <row r="1343" spans="15:15" x14ac:dyDescent="0.25">
      <c r="O1343" s="42"/>
    </row>
    <row r="1344" spans="15:15" x14ac:dyDescent="0.25">
      <c r="O1344" s="42"/>
    </row>
    <row r="1345" spans="15:15" x14ac:dyDescent="0.25">
      <c r="O1345" s="42"/>
    </row>
    <row r="1346" spans="15:15" x14ac:dyDescent="0.25">
      <c r="O1346" s="42"/>
    </row>
    <row r="1347" spans="15:15" x14ac:dyDescent="0.25">
      <c r="O1347" s="42"/>
    </row>
    <row r="1348" spans="15:15" x14ac:dyDescent="0.25">
      <c r="O1348" s="42"/>
    </row>
    <row r="1349" spans="15:15" x14ac:dyDescent="0.25">
      <c r="O1349" s="42"/>
    </row>
    <row r="1350" spans="15:15" x14ac:dyDescent="0.25">
      <c r="O1350" s="42"/>
    </row>
    <row r="1351" spans="15:15" x14ac:dyDescent="0.25">
      <c r="O1351" s="42"/>
    </row>
    <row r="1352" spans="15:15" x14ac:dyDescent="0.25">
      <c r="O1352" s="42"/>
    </row>
    <row r="1353" spans="15:15" x14ac:dyDescent="0.25">
      <c r="O1353" s="42"/>
    </row>
    <row r="1354" spans="15:15" x14ac:dyDescent="0.25">
      <c r="O1354" s="42"/>
    </row>
    <row r="1355" spans="15:15" x14ac:dyDescent="0.25">
      <c r="O1355" s="42"/>
    </row>
    <row r="1356" spans="15:15" x14ac:dyDescent="0.25">
      <c r="O1356" s="42"/>
    </row>
    <row r="1357" spans="15:15" x14ac:dyDescent="0.25">
      <c r="O1357" s="42"/>
    </row>
    <row r="1358" spans="15:15" x14ac:dyDescent="0.25">
      <c r="O1358" s="42"/>
    </row>
    <row r="1359" spans="15:15" x14ac:dyDescent="0.25">
      <c r="O1359" s="42"/>
    </row>
    <row r="1360" spans="15:15" x14ac:dyDescent="0.25">
      <c r="O1360" s="42"/>
    </row>
    <row r="1361" spans="15:15" x14ac:dyDescent="0.25">
      <c r="O1361" s="42"/>
    </row>
    <row r="1362" spans="15:15" x14ac:dyDescent="0.25">
      <c r="O1362" s="42"/>
    </row>
    <row r="1363" spans="15:15" x14ac:dyDescent="0.25">
      <c r="O1363" s="42"/>
    </row>
    <row r="1364" spans="15:15" x14ac:dyDescent="0.25">
      <c r="O1364" s="42"/>
    </row>
    <row r="1365" spans="15:15" x14ac:dyDescent="0.25">
      <c r="O1365" s="42"/>
    </row>
    <row r="1366" spans="15:15" x14ac:dyDescent="0.25">
      <c r="O1366" s="42"/>
    </row>
    <row r="1367" spans="15:15" x14ac:dyDescent="0.25">
      <c r="O1367" s="42"/>
    </row>
    <row r="1368" spans="15:15" x14ac:dyDescent="0.25">
      <c r="O1368" s="42"/>
    </row>
    <row r="1369" spans="15:15" x14ac:dyDescent="0.25">
      <c r="O1369" s="42"/>
    </row>
    <row r="1370" spans="15:15" x14ac:dyDescent="0.25">
      <c r="O1370" s="42"/>
    </row>
    <row r="1371" spans="15:15" x14ac:dyDescent="0.25">
      <c r="O1371" s="42"/>
    </row>
    <row r="1372" spans="15:15" x14ac:dyDescent="0.25">
      <c r="O1372" s="42"/>
    </row>
    <row r="1373" spans="15:15" x14ac:dyDescent="0.25">
      <c r="O1373" s="42"/>
    </row>
    <row r="1374" spans="15:15" x14ac:dyDescent="0.25">
      <c r="O1374" s="42"/>
    </row>
    <row r="1375" spans="15:15" x14ac:dyDescent="0.25">
      <c r="O1375" s="42"/>
    </row>
    <row r="1376" spans="15:15" x14ac:dyDescent="0.25">
      <c r="O1376" s="42"/>
    </row>
    <row r="1377" spans="15:15" x14ac:dyDescent="0.25">
      <c r="O1377" s="42"/>
    </row>
    <row r="1378" spans="15:15" x14ac:dyDescent="0.25">
      <c r="O1378" s="42"/>
    </row>
    <row r="1379" spans="15:15" x14ac:dyDescent="0.25">
      <c r="O1379" s="42"/>
    </row>
    <row r="1380" spans="15:15" x14ac:dyDescent="0.25">
      <c r="O1380" s="42"/>
    </row>
    <row r="1381" spans="15:15" x14ac:dyDescent="0.25">
      <c r="O1381" s="42"/>
    </row>
    <row r="1382" spans="15:15" x14ac:dyDescent="0.25">
      <c r="O1382" s="42"/>
    </row>
    <row r="1383" spans="15:15" x14ac:dyDescent="0.25">
      <c r="O1383" s="42"/>
    </row>
    <row r="1384" spans="15:15" x14ac:dyDescent="0.25">
      <c r="O1384" s="42"/>
    </row>
    <row r="1385" spans="15:15" x14ac:dyDescent="0.25">
      <c r="O1385" s="42"/>
    </row>
    <row r="1386" spans="15:15" x14ac:dyDescent="0.25">
      <c r="O1386" s="42"/>
    </row>
    <row r="1387" spans="15:15" x14ac:dyDescent="0.25">
      <c r="O1387" s="42"/>
    </row>
    <row r="1388" spans="15:15" x14ac:dyDescent="0.25">
      <c r="O1388" s="42"/>
    </row>
    <row r="1389" spans="15:15" x14ac:dyDescent="0.25">
      <c r="O1389" s="42"/>
    </row>
    <row r="1390" spans="15:15" x14ac:dyDescent="0.25">
      <c r="O1390" s="42"/>
    </row>
    <row r="1391" spans="15:15" x14ac:dyDescent="0.25">
      <c r="O1391" s="42"/>
    </row>
    <row r="1392" spans="15:15" x14ac:dyDescent="0.25">
      <c r="O1392" s="42"/>
    </row>
    <row r="1393" spans="15:15" x14ac:dyDescent="0.25">
      <c r="O1393" s="42"/>
    </row>
    <row r="1394" spans="15:15" x14ac:dyDescent="0.25">
      <c r="O1394" s="42"/>
    </row>
    <row r="1395" spans="15:15" x14ac:dyDescent="0.25">
      <c r="O1395" s="42"/>
    </row>
    <row r="1396" spans="15:15" x14ac:dyDescent="0.25">
      <c r="O1396" s="42"/>
    </row>
    <row r="1397" spans="15:15" x14ac:dyDescent="0.25">
      <c r="O1397" s="42"/>
    </row>
    <row r="1398" spans="15:15" x14ac:dyDescent="0.25">
      <c r="O1398" s="42"/>
    </row>
    <row r="1399" spans="15:15" x14ac:dyDescent="0.25">
      <c r="O1399" s="42"/>
    </row>
    <row r="1400" spans="15:15" x14ac:dyDescent="0.25">
      <c r="O1400" s="42"/>
    </row>
    <row r="1401" spans="15:15" x14ac:dyDescent="0.25">
      <c r="O1401" s="42"/>
    </row>
    <row r="1402" spans="15:15" x14ac:dyDescent="0.25">
      <c r="O1402" s="42"/>
    </row>
    <row r="1403" spans="15:15" x14ac:dyDescent="0.25">
      <c r="O1403" s="42"/>
    </row>
    <row r="1404" spans="15:15" x14ac:dyDescent="0.25">
      <c r="O1404" s="42"/>
    </row>
    <row r="1405" spans="15:15" x14ac:dyDescent="0.25">
      <c r="O1405" s="42"/>
    </row>
    <row r="1406" spans="15:15" x14ac:dyDescent="0.25">
      <c r="O1406" s="42"/>
    </row>
    <row r="1407" spans="15:15" x14ac:dyDescent="0.25">
      <c r="O1407" s="42"/>
    </row>
    <row r="1408" spans="15:15" x14ac:dyDescent="0.25">
      <c r="O1408" s="42"/>
    </row>
    <row r="1409" spans="15:15" x14ac:dyDescent="0.25">
      <c r="O1409" s="42"/>
    </row>
    <row r="1410" spans="15:15" x14ac:dyDescent="0.25">
      <c r="O1410" s="42"/>
    </row>
    <row r="1411" spans="15:15" x14ac:dyDescent="0.25">
      <c r="O1411" s="42"/>
    </row>
    <row r="1412" spans="15:15" x14ac:dyDescent="0.25">
      <c r="O1412" s="42"/>
    </row>
    <row r="1413" spans="15:15" x14ac:dyDescent="0.25">
      <c r="O1413" s="42"/>
    </row>
    <row r="1414" spans="15:15" x14ac:dyDescent="0.25">
      <c r="O1414" s="42"/>
    </row>
    <row r="1415" spans="15:15" x14ac:dyDescent="0.25">
      <c r="O1415" s="42"/>
    </row>
    <row r="1416" spans="15:15" x14ac:dyDescent="0.25">
      <c r="O1416" s="42"/>
    </row>
    <row r="1417" spans="15:15" x14ac:dyDescent="0.25">
      <c r="O1417" s="42"/>
    </row>
    <row r="1418" spans="15:15" x14ac:dyDescent="0.25">
      <c r="O1418" s="42"/>
    </row>
    <row r="1419" spans="15:15" x14ac:dyDescent="0.25">
      <c r="O1419" s="42"/>
    </row>
    <row r="1420" spans="15:15" x14ac:dyDescent="0.25">
      <c r="O1420" s="42"/>
    </row>
    <row r="1421" spans="15:15" x14ac:dyDescent="0.25">
      <c r="O1421" s="42"/>
    </row>
    <row r="1422" spans="15:15" x14ac:dyDescent="0.25">
      <c r="O1422" s="42"/>
    </row>
    <row r="1423" spans="15:15" x14ac:dyDescent="0.25">
      <c r="O1423" s="42"/>
    </row>
    <row r="1424" spans="15:15" x14ac:dyDescent="0.25">
      <c r="O1424" s="42"/>
    </row>
    <row r="1425" spans="15:15" x14ac:dyDescent="0.25">
      <c r="O1425" s="42"/>
    </row>
    <row r="1426" spans="15:15" x14ac:dyDescent="0.25">
      <c r="O1426" s="42"/>
    </row>
    <row r="1427" spans="15:15" x14ac:dyDescent="0.25">
      <c r="O1427" s="42"/>
    </row>
    <row r="1428" spans="15:15" x14ac:dyDescent="0.25">
      <c r="O1428" s="42"/>
    </row>
    <row r="1429" spans="15:15" x14ac:dyDescent="0.25">
      <c r="O1429" s="42"/>
    </row>
    <row r="1430" spans="15:15" x14ac:dyDescent="0.25">
      <c r="O1430" s="42"/>
    </row>
    <row r="1431" spans="15:15" x14ac:dyDescent="0.25">
      <c r="O1431" s="42"/>
    </row>
    <row r="1432" spans="15:15" x14ac:dyDescent="0.25">
      <c r="O1432" s="42"/>
    </row>
    <row r="1433" spans="15:15" x14ac:dyDescent="0.25">
      <c r="O1433" s="42"/>
    </row>
    <row r="1434" spans="15:15" x14ac:dyDescent="0.25">
      <c r="O1434" s="42"/>
    </row>
    <row r="1435" spans="15:15" x14ac:dyDescent="0.25">
      <c r="O1435" s="42"/>
    </row>
    <row r="1436" spans="15:15" x14ac:dyDescent="0.25">
      <c r="O1436" s="42"/>
    </row>
    <row r="1437" spans="15:15" x14ac:dyDescent="0.25">
      <c r="O1437" s="42"/>
    </row>
    <row r="1438" spans="15:15" x14ac:dyDescent="0.25">
      <c r="O1438" s="42"/>
    </row>
    <row r="1439" spans="15:15" x14ac:dyDescent="0.25">
      <c r="O1439" s="42"/>
    </row>
    <row r="1440" spans="15:15" x14ac:dyDescent="0.25">
      <c r="O1440" s="42"/>
    </row>
    <row r="1441" spans="15:15" x14ac:dyDescent="0.25">
      <c r="O1441" s="42"/>
    </row>
    <row r="1442" spans="15:15" x14ac:dyDescent="0.25">
      <c r="O1442" s="42"/>
    </row>
    <row r="1443" spans="15:15" x14ac:dyDescent="0.25">
      <c r="O1443" s="42"/>
    </row>
    <row r="1444" spans="15:15" x14ac:dyDescent="0.25">
      <c r="O1444" s="42"/>
    </row>
    <row r="1445" spans="15:15" x14ac:dyDescent="0.25">
      <c r="O1445" s="42"/>
    </row>
    <row r="1446" spans="15:15" x14ac:dyDescent="0.25">
      <c r="O1446" s="42"/>
    </row>
    <row r="1447" spans="15:15" x14ac:dyDescent="0.25">
      <c r="O1447" s="42"/>
    </row>
    <row r="1448" spans="15:15" x14ac:dyDescent="0.25">
      <c r="O1448" s="42"/>
    </row>
    <row r="1449" spans="15:15" x14ac:dyDescent="0.25">
      <c r="O1449" s="42"/>
    </row>
    <row r="1450" spans="15:15" x14ac:dyDescent="0.25">
      <c r="O1450" s="42"/>
    </row>
    <row r="1451" spans="15:15" x14ac:dyDescent="0.25">
      <c r="O1451" s="42"/>
    </row>
    <row r="1452" spans="15:15" x14ac:dyDescent="0.25">
      <c r="O1452" s="42"/>
    </row>
    <row r="1453" spans="15:15" x14ac:dyDescent="0.25">
      <c r="O1453" s="42"/>
    </row>
    <row r="1454" spans="15:15" x14ac:dyDescent="0.25">
      <c r="O1454" s="42"/>
    </row>
    <row r="1455" spans="15:15" x14ac:dyDescent="0.25">
      <c r="O1455" s="42"/>
    </row>
    <row r="1456" spans="15:15" x14ac:dyDescent="0.25">
      <c r="O1456" s="42"/>
    </row>
    <row r="1457" spans="15:15" x14ac:dyDescent="0.25">
      <c r="O1457" s="42"/>
    </row>
    <row r="1458" spans="15:15" x14ac:dyDescent="0.25">
      <c r="O1458" s="42"/>
    </row>
    <row r="1459" spans="15:15" x14ac:dyDescent="0.25">
      <c r="O1459" s="42"/>
    </row>
    <row r="1460" spans="15:15" x14ac:dyDescent="0.25">
      <c r="O1460" s="42"/>
    </row>
    <row r="1461" spans="15:15" x14ac:dyDescent="0.25">
      <c r="O1461" s="42"/>
    </row>
    <row r="1462" spans="15:15" x14ac:dyDescent="0.25">
      <c r="O1462" s="42"/>
    </row>
    <row r="1463" spans="15:15" x14ac:dyDescent="0.25">
      <c r="O1463" s="42"/>
    </row>
    <row r="1464" spans="15:15" x14ac:dyDescent="0.25">
      <c r="O1464" s="42"/>
    </row>
    <row r="1465" spans="15:15" x14ac:dyDescent="0.25">
      <c r="O1465" s="42"/>
    </row>
    <row r="1466" spans="15:15" x14ac:dyDescent="0.25">
      <c r="O1466" s="42"/>
    </row>
    <row r="1467" spans="15:15" x14ac:dyDescent="0.25">
      <c r="O1467" s="42"/>
    </row>
    <row r="1468" spans="15:15" x14ac:dyDescent="0.25">
      <c r="O1468" s="42"/>
    </row>
    <row r="1469" spans="15:15" x14ac:dyDescent="0.25">
      <c r="O1469" s="42"/>
    </row>
    <row r="1470" spans="15:15" x14ac:dyDescent="0.25">
      <c r="O1470" s="42"/>
    </row>
    <row r="1471" spans="15:15" x14ac:dyDescent="0.25">
      <c r="O1471" s="42"/>
    </row>
    <row r="1472" spans="15:15" x14ac:dyDescent="0.25">
      <c r="O1472" s="42"/>
    </row>
    <row r="1473" spans="15:15" x14ac:dyDescent="0.25">
      <c r="O1473" s="42"/>
    </row>
    <row r="1474" spans="15:15" x14ac:dyDescent="0.25">
      <c r="O1474" s="42"/>
    </row>
    <row r="1475" spans="15:15" x14ac:dyDescent="0.25">
      <c r="O1475" s="42"/>
    </row>
    <row r="1476" spans="15:15" x14ac:dyDescent="0.25">
      <c r="O1476" s="42"/>
    </row>
    <row r="1477" spans="15:15" x14ac:dyDescent="0.25">
      <c r="O1477" s="42"/>
    </row>
    <row r="1478" spans="15:15" x14ac:dyDescent="0.25">
      <c r="O1478" s="42"/>
    </row>
    <row r="1479" spans="15:15" x14ac:dyDescent="0.25">
      <c r="O1479" s="42"/>
    </row>
    <row r="1480" spans="15:15" x14ac:dyDescent="0.25">
      <c r="O1480" s="42"/>
    </row>
    <row r="1481" spans="15:15" x14ac:dyDescent="0.25">
      <c r="O1481" s="42"/>
    </row>
    <row r="1482" spans="15:15" x14ac:dyDescent="0.25">
      <c r="O1482" s="42"/>
    </row>
    <row r="1483" spans="15:15" x14ac:dyDescent="0.25">
      <c r="O1483" s="42"/>
    </row>
    <row r="1484" spans="15:15" x14ac:dyDescent="0.25">
      <c r="O1484" s="42"/>
    </row>
    <row r="1485" spans="15:15" x14ac:dyDescent="0.25">
      <c r="O1485" s="42"/>
    </row>
    <row r="1486" spans="15:15" x14ac:dyDescent="0.25">
      <c r="O1486" s="42"/>
    </row>
    <row r="1487" spans="15:15" x14ac:dyDescent="0.25">
      <c r="O1487" s="42"/>
    </row>
    <row r="1488" spans="15:15" x14ac:dyDescent="0.25">
      <c r="O1488" s="42"/>
    </row>
    <row r="1489" spans="15:15" x14ac:dyDescent="0.25">
      <c r="O1489" s="42"/>
    </row>
    <row r="1490" spans="15:15" x14ac:dyDescent="0.25">
      <c r="O1490" s="42"/>
    </row>
    <row r="1491" spans="15:15" x14ac:dyDescent="0.25">
      <c r="O1491" s="42"/>
    </row>
    <row r="1492" spans="15:15" x14ac:dyDescent="0.25">
      <c r="O1492" s="42"/>
    </row>
    <row r="1493" spans="15:15" x14ac:dyDescent="0.25">
      <c r="O1493" s="42"/>
    </row>
    <row r="1494" spans="15:15" x14ac:dyDescent="0.25">
      <c r="O1494" s="42"/>
    </row>
    <row r="1495" spans="15:15" x14ac:dyDescent="0.25">
      <c r="O1495" s="42"/>
    </row>
    <row r="1496" spans="15:15" x14ac:dyDescent="0.25">
      <c r="O1496" s="42"/>
    </row>
    <row r="1497" spans="15:15" x14ac:dyDescent="0.25">
      <c r="O1497" s="42"/>
    </row>
    <row r="1498" spans="15:15" x14ac:dyDescent="0.25">
      <c r="O1498" s="42"/>
    </row>
    <row r="1499" spans="15:15" x14ac:dyDescent="0.25">
      <c r="O1499" s="42"/>
    </row>
    <row r="1500" spans="15:15" x14ac:dyDescent="0.25">
      <c r="O1500" s="42"/>
    </row>
    <row r="1501" spans="15:15" x14ac:dyDescent="0.25">
      <c r="O1501" s="42"/>
    </row>
    <row r="1502" spans="15:15" x14ac:dyDescent="0.25">
      <c r="O1502" s="42"/>
    </row>
    <row r="1503" spans="15:15" x14ac:dyDescent="0.25">
      <c r="O1503" s="42"/>
    </row>
    <row r="1504" spans="15:15" x14ac:dyDescent="0.25">
      <c r="O1504" s="42"/>
    </row>
    <row r="1505" spans="15:15" x14ac:dyDescent="0.25">
      <c r="O1505" s="42"/>
    </row>
    <row r="1506" spans="15:15" x14ac:dyDescent="0.25">
      <c r="O1506" s="42"/>
    </row>
    <row r="1507" spans="15:15" x14ac:dyDescent="0.25">
      <c r="O1507" s="42"/>
    </row>
    <row r="1508" spans="15:15" x14ac:dyDescent="0.25">
      <c r="O1508" s="42"/>
    </row>
    <row r="1509" spans="15:15" x14ac:dyDescent="0.25">
      <c r="O1509" s="42"/>
    </row>
    <row r="1510" spans="15:15" x14ac:dyDescent="0.25">
      <c r="O1510" s="42"/>
    </row>
    <row r="1511" spans="15:15" x14ac:dyDescent="0.25">
      <c r="O1511" s="42"/>
    </row>
    <row r="1512" spans="15:15" x14ac:dyDescent="0.25">
      <c r="O1512" s="42"/>
    </row>
    <row r="1513" spans="15:15" x14ac:dyDescent="0.25">
      <c r="O1513" s="42"/>
    </row>
    <row r="1514" spans="15:15" x14ac:dyDescent="0.25">
      <c r="O1514" s="42"/>
    </row>
    <row r="1515" spans="15:15" x14ac:dyDescent="0.25">
      <c r="O1515" s="42"/>
    </row>
    <row r="1516" spans="15:15" x14ac:dyDescent="0.25">
      <c r="O1516" s="42"/>
    </row>
    <row r="1517" spans="15:15" x14ac:dyDescent="0.25">
      <c r="O1517" s="42"/>
    </row>
    <row r="1518" spans="15:15" x14ac:dyDescent="0.25">
      <c r="O1518" s="42"/>
    </row>
    <row r="1519" spans="15:15" x14ac:dyDescent="0.25">
      <c r="O1519" s="42"/>
    </row>
    <row r="1520" spans="15:15" x14ac:dyDescent="0.25">
      <c r="O1520" s="42"/>
    </row>
    <row r="1521" spans="15:15" x14ac:dyDescent="0.25">
      <c r="O1521" s="42"/>
    </row>
    <row r="1522" spans="15:15" x14ac:dyDescent="0.25">
      <c r="O1522" s="42"/>
    </row>
    <row r="1523" spans="15:15" x14ac:dyDescent="0.25">
      <c r="O1523" s="42"/>
    </row>
    <row r="1524" spans="15:15" x14ac:dyDescent="0.25">
      <c r="O1524" s="42"/>
    </row>
    <row r="1525" spans="15:15" x14ac:dyDescent="0.25">
      <c r="O1525" s="42"/>
    </row>
    <row r="1526" spans="15:15" x14ac:dyDescent="0.25">
      <c r="O1526" s="42"/>
    </row>
    <row r="1527" spans="15:15" x14ac:dyDescent="0.25">
      <c r="O1527" s="42"/>
    </row>
    <row r="1528" spans="15:15" x14ac:dyDescent="0.25">
      <c r="O1528" s="42"/>
    </row>
    <row r="1529" spans="15:15" x14ac:dyDescent="0.25">
      <c r="O1529" s="42"/>
    </row>
    <row r="1530" spans="15:15" x14ac:dyDescent="0.25">
      <c r="O1530" s="42"/>
    </row>
    <row r="1531" spans="15:15" x14ac:dyDescent="0.25">
      <c r="O1531" s="42"/>
    </row>
    <row r="1532" spans="15:15" x14ac:dyDescent="0.25">
      <c r="O1532" s="42"/>
    </row>
    <row r="1533" spans="15:15" x14ac:dyDescent="0.25">
      <c r="O1533" s="42"/>
    </row>
    <row r="1534" spans="15:15" x14ac:dyDescent="0.25">
      <c r="O1534" s="42"/>
    </row>
    <row r="1535" spans="15:15" x14ac:dyDescent="0.25">
      <c r="O1535" s="42"/>
    </row>
    <row r="1536" spans="15:15" x14ac:dyDescent="0.25">
      <c r="O1536" s="42"/>
    </row>
    <row r="1537" spans="15:15" x14ac:dyDescent="0.25">
      <c r="O1537" s="42"/>
    </row>
    <row r="1538" spans="15:15" x14ac:dyDescent="0.25">
      <c r="O1538" s="42"/>
    </row>
    <row r="1539" spans="15:15" x14ac:dyDescent="0.25">
      <c r="O1539" s="42"/>
    </row>
    <row r="1540" spans="15:15" x14ac:dyDescent="0.25">
      <c r="O1540" s="42"/>
    </row>
    <row r="1541" spans="15:15" x14ac:dyDescent="0.25">
      <c r="O1541" s="42"/>
    </row>
    <row r="1542" spans="15:15" x14ac:dyDescent="0.25">
      <c r="O1542" s="42"/>
    </row>
    <row r="1543" spans="15:15" x14ac:dyDescent="0.25">
      <c r="O1543" s="42"/>
    </row>
    <row r="1544" spans="15:15" x14ac:dyDescent="0.25">
      <c r="O1544" s="42"/>
    </row>
    <row r="1545" spans="15:15" x14ac:dyDescent="0.25">
      <c r="O1545" s="42"/>
    </row>
    <row r="1546" spans="15:15" x14ac:dyDescent="0.25">
      <c r="O1546" s="42"/>
    </row>
    <row r="1547" spans="15:15" x14ac:dyDescent="0.25">
      <c r="O1547" s="42"/>
    </row>
    <row r="1548" spans="15:15" x14ac:dyDescent="0.25">
      <c r="O1548" s="42"/>
    </row>
    <row r="1549" spans="15:15" x14ac:dyDescent="0.25">
      <c r="O1549" s="42"/>
    </row>
    <row r="1550" spans="15:15" x14ac:dyDescent="0.25">
      <c r="O1550" s="42"/>
    </row>
    <row r="1551" spans="15:15" x14ac:dyDescent="0.25">
      <c r="O1551" s="42"/>
    </row>
    <row r="1552" spans="15:15" x14ac:dyDescent="0.25">
      <c r="O1552" s="42"/>
    </row>
    <row r="1553" spans="15:15" x14ac:dyDescent="0.25">
      <c r="O1553" s="42"/>
    </row>
    <row r="1554" spans="15:15" x14ac:dyDescent="0.25">
      <c r="O1554" s="42"/>
    </row>
    <row r="1555" spans="15:15" x14ac:dyDescent="0.25">
      <c r="O1555" s="42"/>
    </row>
    <row r="1556" spans="15:15" x14ac:dyDescent="0.25">
      <c r="O1556" s="42"/>
    </row>
    <row r="1557" spans="15:15" x14ac:dyDescent="0.25">
      <c r="O1557" s="42"/>
    </row>
    <row r="1558" spans="15:15" x14ac:dyDescent="0.25">
      <c r="O1558" s="42"/>
    </row>
    <row r="1559" spans="15:15" x14ac:dyDescent="0.25">
      <c r="O1559" s="42"/>
    </row>
    <row r="1560" spans="15:15" x14ac:dyDescent="0.25">
      <c r="O1560" s="42"/>
    </row>
    <row r="1561" spans="15:15" x14ac:dyDescent="0.25">
      <c r="O1561" s="42"/>
    </row>
    <row r="1562" spans="15:15" x14ac:dyDescent="0.25">
      <c r="O1562" s="42"/>
    </row>
    <row r="1563" spans="15:15" x14ac:dyDescent="0.25">
      <c r="O1563" s="42"/>
    </row>
    <row r="1564" spans="15:15" x14ac:dyDescent="0.25">
      <c r="O1564" s="42"/>
    </row>
    <row r="1565" spans="15:15" x14ac:dyDescent="0.25">
      <c r="O1565" s="42"/>
    </row>
    <row r="1566" spans="15:15" x14ac:dyDescent="0.25">
      <c r="O1566" s="42"/>
    </row>
    <row r="1567" spans="15:15" x14ac:dyDescent="0.25">
      <c r="O1567" s="42"/>
    </row>
    <row r="1568" spans="15:15" x14ac:dyDescent="0.25">
      <c r="O1568" s="42"/>
    </row>
    <row r="1569" spans="15:15" x14ac:dyDescent="0.25">
      <c r="O1569" s="42"/>
    </row>
    <row r="1570" spans="15:15" x14ac:dyDescent="0.25">
      <c r="O1570" s="42"/>
    </row>
    <row r="1571" spans="15:15" x14ac:dyDescent="0.25">
      <c r="O1571" s="42"/>
    </row>
    <row r="1572" spans="15:15" x14ac:dyDescent="0.25">
      <c r="O1572" s="42"/>
    </row>
    <row r="1573" spans="15:15" x14ac:dyDescent="0.25">
      <c r="O1573" s="42"/>
    </row>
    <row r="1574" spans="15:15" x14ac:dyDescent="0.25">
      <c r="O1574" s="42"/>
    </row>
    <row r="1575" spans="15:15" x14ac:dyDescent="0.25">
      <c r="O1575" s="42"/>
    </row>
    <row r="1576" spans="15:15" x14ac:dyDescent="0.25">
      <c r="O1576" s="42"/>
    </row>
    <row r="1577" spans="15:15" x14ac:dyDescent="0.25">
      <c r="O1577" s="42"/>
    </row>
    <row r="1578" spans="15:15" x14ac:dyDescent="0.25">
      <c r="O1578" s="42"/>
    </row>
    <row r="1579" spans="15:15" x14ac:dyDescent="0.25">
      <c r="O1579" s="42"/>
    </row>
    <row r="1580" spans="15:15" x14ac:dyDescent="0.25">
      <c r="O1580" s="42"/>
    </row>
    <row r="1581" spans="15:15" x14ac:dyDescent="0.25">
      <c r="O1581" s="42"/>
    </row>
    <row r="1582" spans="15:15" x14ac:dyDescent="0.25">
      <c r="O1582" s="42"/>
    </row>
    <row r="1583" spans="15:15" x14ac:dyDescent="0.25">
      <c r="O1583" s="42"/>
    </row>
    <row r="1584" spans="15:15" x14ac:dyDescent="0.25">
      <c r="O1584" s="42"/>
    </row>
    <row r="1585" spans="15:15" x14ac:dyDescent="0.25">
      <c r="O1585" s="42"/>
    </row>
    <row r="1586" spans="15:15" x14ac:dyDescent="0.25">
      <c r="O1586" s="42"/>
    </row>
    <row r="1587" spans="15:15" x14ac:dyDescent="0.25">
      <c r="O1587" s="42"/>
    </row>
    <row r="1588" spans="15:15" x14ac:dyDescent="0.25">
      <c r="O1588" s="42"/>
    </row>
    <row r="1589" spans="15:15" x14ac:dyDescent="0.25">
      <c r="O1589" s="42"/>
    </row>
    <row r="1590" spans="15:15" x14ac:dyDescent="0.25">
      <c r="O1590" s="42"/>
    </row>
    <row r="1591" spans="15:15" x14ac:dyDescent="0.25">
      <c r="O1591" s="42"/>
    </row>
    <row r="1592" spans="15:15" x14ac:dyDescent="0.25">
      <c r="O1592" s="42"/>
    </row>
    <row r="1593" spans="15:15" x14ac:dyDescent="0.25">
      <c r="O1593" s="42"/>
    </row>
    <row r="1594" spans="15:15" x14ac:dyDescent="0.25">
      <c r="O1594" s="42"/>
    </row>
    <row r="1595" spans="15:15" x14ac:dyDescent="0.25">
      <c r="O1595" s="42"/>
    </row>
    <row r="1596" spans="15:15" x14ac:dyDescent="0.25">
      <c r="O1596" s="42"/>
    </row>
    <row r="1597" spans="15:15" x14ac:dyDescent="0.25">
      <c r="O1597" s="42"/>
    </row>
    <row r="1598" spans="15:15" x14ac:dyDescent="0.25">
      <c r="O1598" s="42"/>
    </row>
    <row r="1599" spans="15:15" x14ac:dyDescent="0.25">
      <c r="O1599" s="42"/>
    </row>
    <row r="1600" spans="15:15" x14ac:dyDescent="0.25">
      <c r="O1600" s="42"/>
    </row>
    <row r="1601" spans="15:15" x14ac:dyDescent="0.25">
      <c r="O1601" s="42"/>
    </row>
    <row r="1602" spans="15:15" x14ac:dyDescent="0.25">
      <c r="O1602" s="42"/>
    </row>
    <row r="1603" spans="15:15" x14ac:dyDescent="0.25">
      <c r="O1603" s="42"/>
    </row>
    <row r="1604" spans="15:15" x14ac:dyDescent="0.25">
      <c r="O1604" s="42"/>
    </row>
    <row r="1605" spans="15:15" x14ac:dyDescent="0.25">
      <c r="O1605" s="42"/>
    </row>
    <row r="1606" spans="15:15" x14ac:dyDescent="0.25">
      <c r="O1606" s="42"/>
    </row>
    <row r="1607" spans="15:15" x14ac:dyDescent="0.25">
      <c r="O1607" s="42"/>
    </row>
    <row r="1608" spans="15:15" x14ac:dyDescent="0.25">
      <c r="O1608" s="42"/>
    </row>
    <row r="1609" spans="15:15" x14ac:dyDescent="0.25">
      <c r="O1609" s="42"/>
    </row>
    <row r="1610" spans="15:15" x14ac:dyDescent="0.25">
      <c r="O1610" s="42"/>
    </row>
    <row r="1611" spans="15:15" x14ac:dyDescent="0.25">
      <c r="O1611" s="42"/>
    </row>
    <row r="1612" spans="15:15" x14ac:dyDescent="0.25">
      <c r="O1612" s="42"/>
    </row>
    <row r="1613" spans="15:15" x14ac:dyDescent="0.25">
      <c r="O1613" s="42"/>
    </row>
    <row r="1614" spans="15:15" x14ac:dyDescent="0.25">
      <c r="O1614" s="42"/>
    </row>
    <row r="1615" spans="15:15" x14ac:dyDescent="0.25">
      <c r="O1615" s="42"/>
    </row>
    <row r="1616" spans="15:15" x14ac:dyDescent="0.25">
      <c r="O1616" s="42"/>
    </row>
    <row r="1617" spans="15:15" x14ac:dyDescent="0.25">
      <c r="O1617" s="42"/>
    </row>
    <row r="1618" spans="15:15" x14ac:dyDescent="0.25">
      <c r="O1618" s="42"/>
    </row>
    <row r="1619" spans="15:15" x14ac:dyDescent="0.25">
      <c r="O1619" s="42"/>
    </row>
    <row r="1620" spans="15:15" x14ac:dyDescent="0.25">
      <c r="O1620" s="42"/>
    </row>
    <row r="1621" spans="15:15" x14ac:dyDescent="0.25">
      <c r="O1621" s="42"/>
    </row>
    <row r="1622" spans="15:15" x14ac:dyDescent="0.25">
      <c r="O1622" s="42"/>
    </row>
    <row r="1623" spans="15:15" x14ac:dyDescent="0.25">
      <c r="O1623" s="42"/>
    </row>
    <row r="1624" spans="15:15" x14ac:dyDescent="0.25">
      <c r="O1624" s="42"/>
    </row>
    <row r="1625" spans="15:15" x14ac:dyDescent="0.25">
      <c r="O1625" s="42"/>
    </row>
    <row r="1626" spans="15:15" x14ac:dyDescent="0.25">
      <c r="O1626" s="42"/>
    </row>
    <row r="1627" spans="15:15" x14ac:dyDescent="0.25">
      <c r="O1627" s="42"/>
    </row>
    <row r="1628" spans="15:15" x14ac:dyDescent="0.25">
      <c r="O1628" s="42"/>
    </row>
    <row r="1629" spans="15:15" x14ac:dyDescent="0.25">
      <c r="O1629" s="42"/>
    </row>
    <row r="1630" spans="15:15" x14ac:dyDescent="0.25">
      <c r="O1630" s="42"/>
    </row>
    <row r="1631" spans="15:15" x14ac:dyDescent="0.25">
      <c r="O1631" s="42"/>
    </row>
    <row r="1632" spans="15:15" x14ac:dyDescent="0.25">
      <c r="O1632" s="42"/>
    </row>
    <row r="1633" spans="15:15" x14ac:dyDescent="0.25">
      <c r="O1633" s="42"/>
    </row>
    <row r="1634" spans="15:15" x14ac:dyDescent="0.25">
      <c r="O1634" s="42"/>
    </row>
    <row r="1635" spans="15:15" x14ac:dyDescent="0.25">
      <c r="O1635" s="42"/>
    </row>
    <row r="1636" spans="15:15" x14ac:dyDescent="0.25">
      <c r="O1636" s="42"/>
    </row>
    <row r="1637" spans="15:15" x14ac:dyDescent="0.25">
      <c r="O1637" s="42"/>
    </row>
    <row r="1638" spans="15:15" x14ac:dyDescent="0.25">
      <c r="O1638" s="42"/>
    </row>
    <row r="1639" spans="15:15" x14ac:dyDescent="0.25">
      <c r="O1639" s="42"/>
    </row>
    <row r="1640" spans="15:15" x14ac:dyDescent="0.25">
      <c r="O1640" s="42"/>
    </row>
    <row r="1641" spans="15:15" x14ac:dyDescent="0.25">
      <c r="O1641" s="42"/>
    </row>
    <row r="1642" spans="15:15" x14ac:dyDescent="0.25">
      <c r="O1642" s="42"/>
    </row>
    <row r="1643" spans="15:15" x14ac:dyDescent="0.25">
      <c r="O1643" s="42"/>
    </row>
    <row r="1644" spans="15:15" x14ac:dyDescent="0.25">
      <c r="O1644" s="42"/>
    </row>
    <row r="1645" spans="15:15" x14ac:dyDescent="0.25">
      <c r="O1645" s="42"/>
    </row>
    <row r="1646" spans="15:15" x14ac:dyDescent="0.25">
      <c r="O1646" s="42"/>
    </row>
    <row r="1647" spans="15:15" x14ac:dyDescent="0.25">
      <c r="O1647" s="42"/>
    </row>
    <row r="1648" spans="15:15" x14ac:dyDescent="0.25">
      <c r="O1648" s="42"/>
    </row>
    <row r="1649" spans="15:15" x14ac:dyDescent="0.25">
      <c r="O1649" s="42"/>
    </row>
    <row r="1650" spans="15:15" x14ac:dyDescent="0.25">
      <c r="O1650" s="42"/>
    </row>
    <row r="1651" spans="15:15" x14ac:dyDescent="0.25">
      <c r="O1651" s="42"/>
    </row>
    <row r="1652" spans="15:15" x14ac:dyDescent="0.25">
      <c r="O1652" s="42"/>
    </row>
    <row r="1653" spans="15:15" x14ac:dyDescent="0.25">
      <c r="O1653" s="42"/>
    </row>
    <row r="1654" spans="15:15" x14ac:dyDescent="0.25">
      <c r="O1654" s="42"/>
    </row>
    <row r="1655" spans="15:15" x14ac:dyDescent="0.25">
      <c r="O1655" s="42"/>
    </row>
    <row r="1656" spans="15:15" x14ac:dyDescent="0.25">
      <c r="O1656" s="42"/>
    </row>
    <row r="1657" spans="15:15" x14ac:dyDescent="0.25">
      <c r="O1657" s="42"/>
    </row>
    <row r="1658" spans="15:15" x14ac:dyDescent="0.25">
      <c r="O1658" s="42"/>
    </row>
    <row r="1659" spans="15:15" x14ac:dyDescent="0.25">
      <c r="O1659" s="42"/>
    </row>
    <row r="1660" spans="15:15" x14ac:dyDescent="0.25">
      <c r="O1660" s="42"/>
    </row>
    <row r="1661" spans="15:15" x14ac:dyDescent="0.25">
      <c r="O1661" s="42"/>
    </row>
    <row r="1662" spans="15:15" x14ac:dyDescent="0.25">
      <c r="O1662" s="42"/>
    </row>
    <row r="1663" spans="15:15" x14ac:dyDescent="0.25">
      <c r="O1663" s="42"/>
    </row>
    <row r="1664" spans="15:15" x14ac:dyDescent="0.25">
      <c r="O1664" s="42"/>
    </row>
    <row r="1665" spans="15:15" x14ac:dyDescent="0.25">
      <c r="O1665" s="42"/>
    </row>
    <row r="1666" spans="15:15" x14ac:dyDescent="0.25">
      <c r="O1666" s="42"/>
    </row>
    <row r="1667" spans="15:15" x14ac:dyDescent="0.25">
      <c r="O1667" s="42"/>
    </row>
    <row r="1668" spans="15:15" x14ac:dyDescent="0.25">
      <c r="O1668" s="42"/>
    </row>
    <row r="1669" spans="15:15" x14ac:dyDescent="0.25">
      <c r="O1669" s="42"/>
    </row>
    <row r="1670" spans="15:15" x14ac:dyDescent="0.25">
      <c r="O1670" s="42"/>
    </row>
    <row r="1671" spans="15:15" x14ac:dyDescent="0.25">
      <c r="O1671" s="42"/>
    </row>
    <row r="1672" spans="15:15" x14ac:dyDescent="0.25">
      <c r="O1672" s="42"/>
    </row>
    <row r="1673" spans="15:15" x14ac:dyDescent="0.25">
      <c r="O1673" s="42"/>
    </row>
    <row r="1674" spans="15:15" x14ac:dyDescent="0.25">
      <c r="O1674" s="42"/>
    </row>
    <row r="1675" spans="15:15" x14ac:dyDescent="0.25">
      <c r="O1675" s="42"/>
    </row>
    <row r="1676" spans="15:15" x14ac:dyDescent="0.25">
      <c r="O1676" s="42"/>
    </row>
    <row r="1677" spans="15:15" x14ac:dyDescent="0.25">
      <c r="O1677" s="42"/>
    </row>
    <row r="1678" spans="15:15" x14ac:dyDescent="0.25">
      <c r="O1678" s="42"/>
    </row>
    <row r="1679" spans="15:15" x14ac:dyDescent="0.25">
      <c r="O1679" s="42"/>
    </row>
    <row r="1680" spans="15:15" x14ac:dyDescent="0.25">
      <c r="O1680" s="42"/>
    </row>
    <row r="1681" spans="15:15" x14ac:dyDescent="0.25">
      <c r="O1681" s="42"/>
    </row>
    <row r="1682" spans="15:15" x14ac:dyDescent="0.25">
      <c r="O1682" s="42"/>
    </row>
    <row r="1683" spans="15:15" x14ac:dyDescent="0.25">
      <c r="O1683" s="42"/>
    </row>
    <row r="1684" spans="15:15" x14ac:dyDescent="0.25">
      <c r="O1684" s="42"/>
    </row>
    <row r="1685" spans="15:15" x14ac:dyDescent="0.25">
      <c r="O1685" s="42"/>
    </row>
    <row r="1686" spans="15:15" x14ac:dyDescent="0.25">
      <c r="O1686" s="42"/>
    </row>
    <row r="1687" spans="15:15" x14ac:dyDescent="0.25">
      <c r="O1687" s="42"/>
    </row>
    <row r="1688" spans="15:15" x14ac:dyDescent="0.25">
      <c r="O1688" s="42"/>
    </row>
    <row r="1689" spans="15:15" x14ac:dyDescent="0.25">
      <c r="O1689" s="42"/>
    </row>
    <row r="1690" spans="15:15" x14ac:dyDescent="0.25">
      <c r="O1690" s="42"/>
    </row>
    <row r="1691" spans="15:15" x14ac:dyDescent="0.25">
      <c r="O1691" s="42"/>
    </row>
    <row r="1692" spans="15:15" x14ac:dyDescent="0.25">
      <c r="O1692" s="42"/>
    </row>
    <row r="1693" spans="15:15" x14ac:dyDescent="0.25">
      <c r="O1693" s="42"/>
    </row>
    <row r="1694" spans="15:15" x14ac:dyDescent="0.25">
      <c r="O1694" s="42"/>
    </row>
    <row r="1695" spans="15:15" x14ac:dyDescent="0.25">
      <c r="O1695" s="42"/>
    </row>
    <row r="1696" spans="15:15" x14ac:dyDescent="0.25">
      <c r="O1696" s="42"/>
    </row>
    <row r="1697" spans="15:15" x14ac:dyDescent="0.25">
      <c r="O1697" s="42"/>
    </row>
    <row r="1698" spans="15:15" x14ac:dyDescent="0.25">
      <c r="O1698" s="42"/>
    </row>
    <row r="1699" spans="15:15" x14ac:dyDescent="0.25">
      <c r="O1699" s="42"/>
    </row>
    <row r="1700" spans="15:15" x14ac:dyDescent="0.25">
      <c r="O1700" s="42"/>
    </row>
    <row r="1701" spans="15:15" x14ac:dyDescent="0.25">
      <c r="O1701" s="42"/>
    </row>
    <row r="1702" spans="15:15" x14ac:dyDescent="0.25">
      <c r="O1702" s="42"/>
    </row>
    <row r="1703" spans="15:15" x14ac:dyDescent="0.25">
      <c r="O1703" s="42"/>
    </row>
    <row r="1704" spans="15:15" x14ac:dyDescent="0.25">
      <c r="O1704" s="42"/>
    </row>
    <row r="1705" spans="15:15" x14ac:dyDescent="0.25">
      <c r="O1705" s="42"/>
    </row>
    <row r="1706" spans="15:15" x14ac:dyDescent="0.25">
      <c r="O1706" s="42"/>
    </row>
    <row r="1707" spans="15:15" x14ac:dyDescent="0.25">
      <c r="O1707" s="42"/>
    </row>
    <row r="1708" spans="15:15" x14ac:dyDescent="0.25">
      <c r="O1708" s="42"/>
    </row>
    <row r="1709" spans="15:15" x14ac:dyDescent="0.25">
      <c r="O1709" s="42"/>
    </row>
    <row r="1710" spans="15:15" x14ac:dyDescent="0.25">
      <c r="O1710" s="42"/>
    </row>
    <row r="1711" spans="15:15" x14ac:dyDescent="0.25">
      <c r="O1711" s="42"/>
    </row>
    <row r="1712" spans="15:15" x14ac:dyDescent="0.25">
      <c r="O1712" s="42"/>
    </row>
    <row r="1713" spans="15:15" x14ac:dyDescent="0.25">
      <c r="O1713" s="42"/>
    </row>
    <row r="1714" spans="15:15" x14ac:dyDescent="0.25">
      <c r="O1714" s="42"/>
    </row>
    <row r="1715" spans="15:15" x14ac:dyDescent="0.25">
      <c r="O1715" s="42"/>
    </row>
    <row r="1716" spans="15:15" x14ac:dyDescent="0.25">
      <c r="O1716" s="42"/>
    </row>
    <row r="1717" spans="15:15" x14ac:dyDescent="0.25">
      <c r="O1717" s="42"/>
    </row>
    <row r="1718" spans="15:15" x14ac:dyDescent="0.25">
      <c r="O1718" s="42"/>
    </row>
    <row r="1719" spans="15:15" x14ac:dyDescent="0.25">
      <c r="O1719" s="42"/>
    </row>
    <row r="1720" spans="15:15" x14ac:dyDescent="0.25">
      <c r="O1720" s="42"/>
    </row>
    <row r="1721" spans="15:15" x14ac:dyDescent="0.25">
      <c r="O1721" s="42"/>
    </row>
    <row r="1722" spans="15:15" x14ac:dyDescent="0.25">
      <c r="O1722" s="42"/>
    </row>
    <row r="1723" spans="15:15" x14ac:dyDescent="0.25">
      <c r="O1723" s="42"/>
    </row>
    <row r="1724" spans="15:15" x14ac:dyDescent="0.25">
      <c r="O1724" s="42"/>
    </row>
    <row r="1725" spans="15:15" x14ac:dyDescent="0.25">
      <c r="O1725" s="42"/>
    </row>
    <row r="1726" spans="15:15" x14ac:dyDescent="0.25">
      <c r="O1726" s="42"/>
    </row>
    <row r="1727" spans="15:15" x14ac:dyDescent="0.25">
      <c r="O1727" s="42"/>
    </row>
    <row r="1728" spans="15:15" x14ac:dyDescent="0.25">
      <c r="O1728" s="42"/>
    </row>
    <row r="1729" spans="15:15" x14ac:dyDescent="0.25">
      <c r="O1729" s="42"/>
    </row>
    <row r="1730" spans="15:15" x14ac:dyDescent="0.25">
      <c r="O1730" s="42"/>
    </row>
    <row r="1731" spans="15:15" x14ac:dyDescent="0.25">
      <c r="O1731" s="42"/>
    </row>
    <row r="1732" spans="15:15" x14ac:dyDescent="0.25">
      <c r="O1732" s="42"/>
    </row>
    <row r="1733" spans="15:15" x14ac:dyDescent="0.25">
      <c r="O1733" s="42"/>
    </row>
    <row r="1734" spans="15:15" x14ac:dyDescent="0.25">
      <c r="O1734" s="42"/>
    </row>
    <row r="1735" spans="15:15" x14ac:dyDescent="0.25">
      <c r="O1735" s="42"/>
    </row>
    <row r="1736" spans="15:15" x14ac:dyDescent="0.25">
      <c r="O1736" s="42"/>
    </row>
    <row r="1737" spans="15:15" x14ac:dyDescent="0.25">
      <c r="O1737" s="42"/>
    </row>
    <row r="1738" spans="15:15" x14ac:dyDescent="0.25">
      <c r="O1738" s="42"/>
    </row>
    <row r="1739" spans="15:15" x14ac:dyDescent="0.25">
      <c r="O1739" s="42"/>
    </row>
    <row r="1740" spans="15:15" x14ac:dyDescent="0.25">
      <c r="O1740" s="42"/>
    </row>
    <row r="1741" spans="15:15" x14ac:dyDescent="0.25">
      <c r="O1741" s="42"/>
    </row>
    <row r="1742" spans="15:15" x14ac:dyDescent="0.25">
      <c r="O1742" s="42"/>
    </row>
    <row r="1743" spans="15:15" x14ac:dyDescent="0.25">
      <c r="O1743" s="42"/>
    </row>
    <row r="1744" spans="15:15" x14ac:dyDescent="0.25">
      <c r="O1744" s="42"/>
    </row>
    <row r="1745" spans="15:15" x14ac:dyDescent="0.25">
      <c r="O1745" s="42"/>
    </row>
    <row r="1746" spans="15:15" x14ac:dyDescent="0.25">
      <c r="O1746" s="42"/>
    </row>
    <row r="1747" spans="15:15" x14ac:dyDescent="0.25">
      <c r="O1747" s="42"/>
    </row>
    <row r="1748" spans="15:15" x14ac:dyDescent="0.25">
      <c r="O1748" s="42"/>
    </row>
    <row r="1749" spans="15:15" x14ac:dyDescent="0.25">
      <c r="O1749" s="42"/>
    </row>
    <row r="1750" spans="15:15" x14ac:dyDescent="0.25">
      <c r="O1750" s="42"/>
    </row>
    <row r="1751" spans="15:15" x14ac:dyDescent="0.25">
      <c r="O1751" s="42"/>
    </row>
    <row r="1752" spans="15:15" x14ac:dyDescent="0.25">
      <c r="O1752" s="42"/>
    </row>
    <row r="1753" spans="15:15" x14ac:dyDescent="0.25">
      <c r="O1753" s="42"/>
    </row>
    <row r="1754" spans="15:15" x14ac:dyDescent="0.25">
      <c r="O1754" s="42"/>
    </row>
    <row r="1755" spans="15:15" x14ac:dyDescent="0.25">
      <c r="O1755" s="42"/>
    </row>
    <row r="1756" spans="15:15" x14ac:dyDescent="0.25">
      <c r="O1756" s="42"/>
    </row>
    <row r="1757" spans="15:15" x14ac:dyDescent="0.25">
      <c r="O1757" s="42"/>
    </row>
    <row r="1758" spans="15:15" x14ac:dyDescent="0.25">
      <c r="O1758" s="42"/>
    </row>
    <row r="1759" spans="15:15" x14ac:dyDescent="0.25">
      <c r="O1759" s="42"/>
    </row>
    <row r="1760" spans="15:15" x14ac:dyDescent="0.25">
      <c r="O1760" s="42"/>
    </row>
    <row r="1761" spans="15:15" x14ac:dyDescent="0.25">
      <c r="O1761" s="42"/>
    </row>
    <row r="1762" spans="15:15" x14ac:dyDescent="0.25">
      <c r="O1762" s="42"/>
    </row>
    <row r="1763" spans="15:15" x14ac:dyDescent="0.25">
      <c r="O1763" s="42"/>
    </row>
    <row r="1764" spans="15:15" x14ac:dyDescent="0.25">
      <c r="O1764" s="42"/>
    </row>
    <row r="1765" spans="15:15" x14ac:dyDescent="0.25">
      <c r="O1765" s="42"/>
    </row>
    <row r="1766" spans="15:15" x14ac:dyDescent="0.25">
      <c r="O1766" s="42"/>
    </row>
    <row r="1767" spans="15:15" x14ac:dyDescent="0.25">
      <c r="O1767" s="42"/>
    </row>
    <row r="1768" spans="15:15" x14ac:dyDescent="0.25">
      <c r="O1768" s="42"/>
    </row>
    <row r="1769" spans="15:15" x14ac:dyDescent="0.25">
      <c r="O1769" s="42"/>
    </row>
    <row r="1770" spans="15:15" x14ac:dyDescent="0.25">
      <c r="O1770" s="42"/>
    </row>
    <row r="1771" spans="15:15" x14ac:dyDescent="0.25">
      <c r="O1771" s="42"/>
    </row>
    <row r="1772" spans="15:15" x14ac:dyDescent="0.25">
      <c r="O1772" s="42"/>
    </row>
    <row r="1773" spans="15:15" x14ac:dyDescent="0.25">
      <c r="O1773" s="42"/>
    </row>
    <row r="1774" spans="15:15" x14ac:dyDescent="0.25">
      <c r="O1774" s="42"/>
    </row>
    <row r="1775" spans="15:15" x14ac:dyDescent="0.25">
      <c r="O1775" s="42"/>
    </row>
    <row r="1776" spans="15:15" x14ac:dyDescent="0.25">
      <c r="O1776" s="42"/>
    </row>
    <row r="1777" spans="15:15" x14ac:dyDescent="0.25">
      <c r="O1777" s="42"/>
    </row>
    <row r="1778" spans="15:15" x14ac:dyDescent="0.25">
      <c r="O1778" s="42"/>
    </row>
    <row r="1779" spans="15:15" x14ac:dyDescent="0.25">
      <c r="O1779" s="42"/>
    </row>
    <row r="1780" spans="15:15" x14ac:dyDescent="0.25">
      <c r="O1780" s="42"/>
    </row>
    <row r="1781" spans="15:15" x14ac:dyDescent="0.25">
      <c r="O1781" s="42"/>
    </row>
    <row r="1782" spans="15:15" x14ac:dyDescent="0.25">
      <c r="O1782" s="42"/>
    </row>
    <row r="1783" spans="15:15" x14ac:dyDescent="0.25">
      <c r="O1783" s="42"/>
    </row>
    <row r="1784" spans="15:15" x14ac:dyDescent="0.25">
      <c r="O1784" s="42"/>
    </row>
    <row r="1785" spans="15:15" x14ac:dyDescent="0.25">
      <c r="O1785" s="42"/>
    </row>
    <row r="1786" spans="15:15" x14ac:dyDescent="0.25">
      <c r="O1786" s="42"/>
    </row>
    <row r="1787" spans="15:15" x14ac:dyDescent="0.25">
      <c r="O1787" s="42"/>
    </row>
    <row r="1788" spans="15:15" x14ac:dyDescent="0.25">
      <c r="O1788" s="42"/>
    </row>
    <row r="1789" spans="15:15" x14ac:dyDescent="0.25">
      <c r="O1789" s="42"/>
    </row>
    <row r="1790" spans="15:15" x14ac:dyDescent="0.25">
      <c r="O1790" s="42"/>
    </row>
    <row r="1791" spans="15:15" x14ac:dyDescent="0.25">
      <c r="O1791" s="42"/>
    </row>
    <row r="1792" spans="15:15" x14ac:dyDescent="0.25">
      <c r="O1792" s="42"/>
    </row>
    <row r="1793" spans="15:15" x14ac:dyDescent="0.25">
      <c r="O1793" s="42"/>
    </row>
    <row r="1794" spans="15:15" x14ac:dyDescent="0.25">
      <c r="O1794" s="42"/>
    </row>
    <row r="1795" spans="15:15" x14ac:dyDescent="0.25">
      <c r="O1795" s="42"/>
    </row>
    <row r="1796" spans="15:15" x14ac:dyDescent="0.25">
      <c r="O1796" s="42"/>
    </row>
    <row r="1797" spans="15:15" x14ac:dyDescent="0.25">
      <c r="O1797" s="42"/>
    </row>
    <row r="1798" spans="15:15" x14ac:dyDescent="0.25">
      <c r="O1798" s="42"/>
    </row>
    <row r="1799" spans="15:15" x14ac:dyDescent="0.25">
      <c r="O1799" s="42"/>
    </row>
    <row r="1800" spans="15:15" x14ac:dyDescent="0.25">
      <c r="O1800" s="42"/>
    </row>
    <row r="1801" spans="15:15" x14ac:dyDescent="0.25">
      <c r="O1801" s="42"/>
    </row>
    <row r="1802" spans="15:15" x14ac:dyDescent="0.25">
      <c r="O1802" s="42"/>
    </row>
    <row r="1803" spans="15:15" x14ac:dyDescent="0.25">
      <c r="O1803" s="42"/>
    </row>
    <row r="1804" spans="15:15" x14ac:dyDescent="0.25">
      <c r="O1804" s="42"/>
    </row>
    <row r="1805" spans="15:15" x14ac:dyDescent="0.25">
      <c r="O1805" s="42"/>
    </row>
    <row r="1806" spans="15:15" x14ac:dyDescent="0.25">
      <c r="O1806" s="42"/>
    </row>
    <row r="1807" spans="15:15" x14ac:dyDescent="0.25">
      <c r="O1807" s="42"/>
    </row>
    <row r="1808" spans="15:15" x14ac:dyDescent="0.25">
      <c r="O1808" s="42"/>
    </row>
    <row r="1809" spans="15:15" x14ac:dyDescent="0.25">
      <c r="O1809" s="42"/>
    </row>
    <row r="1810" spans="15:15" x14ac:dyDescent="0.25">
      <c r="O1810" s="42"/>
    </row>
    <row r="1811" spans="15:15" x14ac:dyDescent="0.25">
      <c r="O1811" s="42"/>
    </row>
    <row r="1812" spans="15:15" x14ac:dyDescent="0.25">
      <c r="O1812" s="42"/>
    </row>
    <row r="1813" spans="15:15" x14ac:dyDescent="0.25">
      <c r="O1813" s="42"/>
    </row>
    <row r="1814" spans="15:15" x14ac:dyDescent="0.25">
      <c r="O1814" s="42"/>
    </row>
    <row r="1815" spans="15:15" x14ac:dyDescent="0.25">
      <c r="O1815" s="42"/>
    </row>
    <row r="1816" spans="15:15" x14ac:dyDescent="0.25">
      <c r="O1816" s="42"/>
    </row>
    <row r="1817" spans="15:15" x14ac:dyDescent="0.25">
      <c r="O1817" s="42"/>
    </row>
    <row r="1818" spans="15:15" x14ac:dyDescent="0.25">
      <c r="O1818" s="42"/>
    </row>
    <row r="1819" spans="15:15" x14ac:dyDescent="0.25">
      <c r="O1819" s="42"/>
    </row>
    <row r="1820" spans="15:15" x14ac:dyDescent="0.25">
      <c r="O1820" s="42"/>
    </row>
    <row r="1821" spans="15:15" x14ac:dyDescent="0.25">
      <c r="O1821" s="42"/>
    </row>
    <row r="1822" spans="15:15" x14ac:dyDescent="0.25">
      <c r="O1822" s="42"/>
    </row>
    <row r="1823" spans="15:15" x14ac:dyDescent="0.25">
      <c r="O1823" s="42"/>
    </row>
    <row r="1824" spans="15:15" x14ac:dyDescent="0.25">
      <c r="O1824" s="42"/>
    </row>
    <row r="1825" spans="15:15" x14ac:dyDescent="0.25">
      <c r="O1825" s="42"/>
    </row>
    <row r="1826" spans="15:15" x14ac:dyDescent="0.25">
      <c r="O1826" s="42"/>
    </row>
    <row r="1827" spans="15:15" x14ac:dyDescent="0.25">
      <c r="O1827" s="42"/>
    </row>
    <row r="1828" spans="15:15" x14ac:dyDescent="0.25">
      <c r="O1828" s="42"/>
    </row>
    <row r="1829" spans="15:15" x14ac:dyDescent="0.25">
      <c r="O1829" s="42"/>
    </row>
    <row r="1830" spans="15:15" x14ac:dyDescent="0.25">
      <c r="O1830" s="42"/>
    </row>
    <row r="1831" spans="15:15" x14ac:dyDescent="0.25">
      <c r="O1831" s="42"/>
    </row>
    <row r="1832" spans="15:15" x14ac:dyDescent="0.25">
      <c r="O1832" s="42"/>
    </row>
    <row r="1833" spans="15:15" x14ac:dyDescent="0.25">
      <c r="O1833" s="42"/>
    </row>
    <row r="1834" spans="15:15" x14ac:dyDescent="0.25">
      <c r="O1834" s="42"/>
    </row>
    <row r="1835" spans="15:15" x14ac:dyDescent="0.25">
      <c r="O1835" s="42"/>
    </row>
    <row r="1836" spans="15:15" x14ac:dyDescent="0.25">
      <c r="O1836" s="42"/>
    </row>
    <row r="1837" spans="15:15" x14ac:dyDescent="0.25">
      <c r="O1837" s="42"/>
    </row>
    <row r="1838" spans="15:15" x14ac:dyDescent="0.25">
      <c r="O1838" s="42"/>
    </row>
    <row r="1839" spans="15:15" x14ac:dyDescent="0.25">
      <c r="O1839" s="42"/>
    </row>
    <row r="1840" spans="15:15" x14ac:dyDescent="0.25">
      <c r="O1840" s="42"/>
    </row>
    <row r="1841" spans="15:15" x14ac:dyDescent="0.25">
      <c r="O1841" s="42"/>
    </row>
    <row r="1842" spans="15:15" x14ac:dyDescent="0.25">
      <c r="O1842" s="42"/>
    </row>
    <row r="1843" spans="15:15" x14ac:dyDescent="0.25">
      <c r="O1843" s="42"/>
    </row>
    <row r="1844" spans="15:15" x14ac:dyDescent="0.25">
      <c r="O1844" s="42"/>
    </row>
    <row r="1845" spans="15:15" x14ac:dyDescent="0.25">
      <c r="O1845" s="42"/>
    </row>
    <row r="1846" spans="15:15" x14ac:dyDescent="0.25">
      <c r="O1846" s="42"/>
    </row>
    <row r="1847" spans="15:15" x14ac:dyDescent="0.25">
      <c r="O1847" s="42"/>
    </row>
    <row r="1848" spans="15:15" x14ac:dyDescent="0.25">
      <c r="O1848" s="42"/>
    </row>
    <row r="1849" spans="15:15" x14ac:dyDescent="0.25">
      <c r="O1849" s="42"/>
    </row>
    <row r="1850" spans="15:15" x14ac:dyDescent="0.25">
      <c r="O1850" s="42"/>
    </row>
    <row r="1851" spans="15:15" x14ac:dyDescent="0.25">
      <c r="O1851" s="42"/>
    </row>
    <row r="1852" spans="15:15" x14ac:dyDescent="0.25">
      <c r="O1852" s="42"/>
    </row>
    <row r="1853" spans="15:15" x14ac:dyDescent="0.25">
      <c r="O1853" s="42"/>
    </row>
    <row r="1854" spans="15:15" x14ac:dyDescent="0.25">
      <c r="O1854" s="42"/>
    </row>
    <row r="1855" spans="15:15" x14ac:dyDescent="0.25">
      <c r="O1855" s="42"/>
    </row>
    <row r="1856" spans="15:15" x14ac:dyDescent="0.25">
      <c r="O1856" s="42"/>
    </row>
    <row r="1857" spans="15:15" x14ac:dyDescent="0.25">
      <c r="O1857" s="42"/>
    </row>
    <row r="1858" spans="15:15" x14ac:dyDescent="0.25">
      <c r="O1858" s="42"/>
    </row>
    <row r="1859" spans="15:15" x14ac:dyDescent="0.25">
      <c r="O1859" s="42"/>
    </row>
    <row r="1860" spans="15:15" x14ac:dyDescent="0.25">
      <c r="O1860" s="42"/>
    </row>
    <row r="1861" spans="15:15" x14ac:dyDescent="0.25">
      <c r="O1861" s="42"/>
    </row>
    <row r="1862" spans="15:15" x14ac:dyDescent="0.25">
      <c r="O1862" s="42"/>
    </row>
    <row r="1863" spans="15:15" x14ac:dyDescent="0.25">
      <c r="O1863" s="42"/>
    </row>
    <row r="1864" spans="15:15" x14ac:dyDescent="0.25">
      <c r="O1864" s="42"/>
    </row>
    <row r="1865" spans="15:15" x14ac:dyDescent="0.25">
      <c r="O1865" s="42"/>
    </row>
    <row r="1866" spans="15:15" x14ac:dyDescent="0.25">
      <c r="O1866" s="42"/>
    </row>
    <row r="1867" spans="15:15" x14ac:dyDescent="0.25">
      <c r="O1867" s="42"/>
    </row>
    <row r="1868" spans="15:15" x14ac:dyDescent="0.25">
      <c r="O1868" s="42"/>
    </row>
    <row r="1869" spans="15:15" x14ac:dyDescent="0.25">
      <c r="O1869" s="42"/>
    </row>
    <row r="1870" spans="15:15" x14ac:dyDescent="0.25">
      <c r="O1870" s="42"/>
    </row>
    <row r="1871" spans="15:15" x14ac:dyDescent="0.25">
      <c r="O1871" s="42"/>
    </row>
    <row r="1872" spans="15:15" x14ac:dyDescent="0.25">
      <c r="O1872" s="42"/>
    </row>
    <row r="1873" spans="15:15" x14ac:dyDescent="0.25">
      <c r="O1873" s="42"/>
    </row>
    <row r="1874" spans="15:15" x14ac:dyDescent="0.25">
      <c r="O1874" s="42"/>
    </row>
    <row r="1875" spans="15:15" x14ac:dyDescent="0.25">
      <c r="O1875" s="42"/>
    </row>
    <row r="1876" spans="15:15" x14ac:dyDescent="0.25">
      <c r="O1876" s="42"/>
    </row>
    <row r="1877" spans="15:15" x14ac:dyDescent="0.25">
      <c r="O1877" s="42"/>
    </row>
    <row r="1878" spans="15:15" x14ac:dyDescent="0.25">
      <c r="O1878" s="42"/>
    </row>
    <row r="1879" spans="15:15" x14ac:dyDescent="0.25">
      <c r="O1879" s="42"/>
    </row>
    <row r="1880" spans="15:15" x14ac:dyDescent="0.25">
      <c r="O1880" s="42"/>
    </row>
    <row r="1881" spans="15:15" x14ac:dyDescent="0.25">
      <c r="O1881" s="42"/>
    </row>
    <row r="1882" spans="15:15" x14ac:dyDescent="0.25">
      <c r="O1882" s="42"/>
    </row>
    <row r="1883" spans="15:15" x14ac:dyDescent="0.25">
      <c r="O1883" s="42"/>
    </row>
    <row r="1884" spans="15:15" x14ac:dyDescent="0.25">
      <c r="O1884" s="42"/>
    </row>
    <row r="1885" spans="15:15" x14ac:dyDescent="0.25">
      <c r="O1885" s="42"/>
    </row>
    <row r="1886" spans="15:15" x14ac:dyDescent="0.25">
      <c r="O1886" s="42"/>
    </row>
    <row r="1887" spans="15:15" x14ac:dyDescent="0.25">
      <c r="O1887" s="42"/>
    </row>
    <row r="1888" spans="15:15" x14ac:dyDescent="0.25">
      <c r="O1888" s="42"/>
    </row>
    <row r="1889" spans="15:15" x14ac:dyDescent="0.25">
      <c r="O1889" s="42"/>
    </row>
    <row r="1890" spans="15:15" x14ac:dyDescent="0.25">
      <c r="O1890" s="42"/>
    </row>
    <row r="1891" spans="15:15" x14ac:dyDescent="0.25">
      <c r="O1891" s="42"/>
    </row>
    <row r="1892" spans="15:15" x14ac:dyDescent="0.25">
      <c r="O1892" s="42"/>
    </row>
    <row r="1893" spans="15:15" x14ac:dyDescent="0.25">
      <c r="O1893" s="42"/>
    </row>
    <row r="1894" spans="15:15" x14ac:dyDescent="0.25">
      <c r="O1894" s="42"/>
    </row>
    <row r="1895" spans="15:15" x14ac:dyDescent="0.25">
      <c r="O1895" s="42"/>
    </row>
    <row r="1896" spans="15:15" x14ac:dyDescent="0.25">
      <c r="O1896" s="42"/>
    </row>
    <row r="1897" spans="15:15" x14ac:dyDescent="0.25">
      <c r="O1897" s="42"/>
    </row>
    <row r="1898" spans="15:15" x14ac:dyDescent="0.25">
      <c r="O1898" s="42"/>
    </row>
    <row r="1899" spans="15:15" x14ac:dyDescent="0.25">
      <c r="O1899" s="42"/>
    </row>
    <row r="1900" spans="15:15" x14ac:dyDescent="0.25">
      <c r="O1900" s="42"/>
    </row>
    <row r="1901" spans="15:15" x14ac:dyDescent="0.25">
      <c r="O1901" s="42"/>
    </row>
    <row r="1902" spans="15:15" x14ac:dyDescent="0.25">
      <c r="O1902" s="42"/>
    </row>
    <row r="1903" spans="15:15" x14ac:dyDescent="0.25">
      <c r="O1903" s="42"/>
    </row>
    <row r="1904" spans="15:15" x14ac:dyDescent="0.25">
      <c r="O1904" s="42"/>
    </row>
    <row r="1905" spans="15:15" x14ac:dyDescent="0.25">
      <c r="O1905" s="42"/>
    </row>
    <row r="1906" spans="15:15" x14ac:dyDescent="0.25">
      <c r="O1906" s="42"/>
    </row>
    <row r="1907" spans="15:15" x14ac:dyDescent="0.25">
      <c r="O1907" s="42"/>
    </row>
    <row r="1908" spans="15:15" x14ac:dyDescent="0.25">
      <c r="O1908" s="42"/>
    </row>
    <row r="1909" spans="15:15" x14ac:dyDescent="0.25">
      <c r="O1909" s="42"/>
    </row>
    <row r="1910" spans="15:15" x14ac:dyDescent="0.25">
      <c r="O1910" s="42"/>
    </row>
    <row r="1911" spans="15:15" x14ac:dyDescent="0.25">
      <c r="O1911" s="42"/>
    </row>
    <row r="1912" spans="15:15" x14ac:dyDescent="0.25">
      <c r="O1912" s="42"/>
    </row>
    <row r="1913" spans="15:15" x14ac:dyDescent="0.25">
      <c r="O1913" s="42"/>
    </row>
    <row r="1914" spans="15:15" x14ac:dyDescent="0.25">
      <c r="O1914" s="42"/>
    </row>
    <row r="1915" spans="15:15" x14ac:dyDescent="0.25">
      <c r="O1915" s="42"/>
    </row>
    <row r="1916" spans="15:15" x14ac:dyDescent="0.25">
      <c r="O1916" s="42"/>
    </row>
    <row r="1917" spans="15:15" x14ac:dyDescent="0.25">
      <c r="O1917" s="42"/>
    </row>
    <row r="1918" spans="15:15" x14ac:dyDescent="0.25">
      <c r="O1918" s="42"/>
    </row>
    <row r="1919" spans="15:15" x14ac:dyDescent="0.25">
      <c r="O1919" s="42"/>
    </row>
    <row r="1920" spans="15:15" x14ac:dyDescent="0.25">
      <c r="O1920" s="42"/>
    </row>
    <row r="1921" spans="15:15" x14ac:dyDescent="0.25">
      <c r="O1921" s="42"/>
    </row>
    <row r="1922" spans="15:15" x14ac:dyDescent="0.25">
      <c r="O1922" s="42"/>
    </row>
    <row r="1923" spans="15:15" x14ac:dyDescent="0.25">
      <c r="O1923" s="42"/>
    </row>
    <row r="1924" spans="15:15" x14ac:dyDescent="0.25">
      <c r="O1924" s="42"/>
    </row>
    <row r="1925" spans="15:15" x14ac:dyDescent="0.25">
      <c r="O1925" s="42"/>
    </row>
    <row r="1926" spans="15:15" x14ac:dyDescent="0.25">
      <c r="O1926" s="42"/>
    </row>
    <row r="1927" spans="15:15" x14ac:dyDescent="0.25">
      <c r="O1927" s="42"/>
    </row>
    <row r="1928" spans="15:15" x14ac:dyDescent="0.25">
      <c r="O1928" s="42"/>
    </row>
    <row r="1929" spans="15:15" x14ac:dyDescent="0.25">
      <c r="O1929" s="42"/>
    </row>
    <row r="1930" spans="15:15" x14ac:dyDescent="0.25">
      <c r="O1930" s="42"/>
    </row>
    <row r="1931" spans="15:15" x14ac:dyDescent="0.25">
      <c r="O1931" s="42"/>
    </row>
    <row r="1932" spans="15:15" x14ac:dyDescent="0.25">
      <c r="O1932" s="42"/>
    </row>
    <row r="1933" spans="15:15" x14ac:dyDescent="0.25">
      <c r="O1933" s="42"/>
    </row>
    <row r="1934" spans="15:15" x14ac:dyDescent="0.25">
      <c r="O1934" s="42"/>
    </row>
    <row r="1935" spans="15:15" x14ac:dyDescent="0.25">
      <c r="O1935" s="42"/>
    </row>
    <row r="1936" spans="15:15" x14ac:dyDescent="0.25">
      <c r="O1936" s="42"/>
    </row>
    <row r="1937" spans="15:15" x14ac:dyDescent="0.25">
      <c r="O1937" s="42"/>
    </row>
    <row r="1938" spans="15:15" x14ac:dyDescent="0.25">
      <c r="O1938" s="42"/>
    </row>
    <row r="1939" spans="15:15" x14ac:dyDescent="0.25">
      <c r="O1939" s="42"/>
    </row>
    <row r="1940" spans="15:15" x14ac:dyDescent="0.25">
      <c r="O1940" s="42"/>
    </row>
    <row r="1941" spans="15:15" x14ac:dyDescent="0.25">
      <c r="O1941" s="42"/>
    </row>
    <row r="1942" spans="15:15" x14ac:dyDescent="0.25">
      <c r="O1942" s="42"/>
    </row>
    <row r="1943" spans="15:15" x14ac:dyDescent="0.25">
      <c r="O1943" s="42"/>
    </row>
    <row r="1944" spans="15:15" x14ac:dyDescent="0.25">
      <c r="O1944" s="42"/>
    </row>
    <row r="1945" spans="15:15" x14ac:dyDescent="0.25">
      <c r="O1945" s="42"/>
    </row>
    <row r="1946" spans="15:15" x14ac:dyDescent="0.25">
      <c r="O1946" s="42"/>
    </row>
    <row r="1947" spans="15:15" x14ac:dyDescent="0.25">
      <c r="O1947" s="42"/>
    </row>
    <row r="1948" spans="15:15" x14ac:dyDescent="0.25">
      <c r="O1948" s="42"/>
    </row>
    <row r="1949" spans="15:15" x14ac:dyDescent="0.25">
      <c r="O1949" s="42"/>
    </row>
    <row r="1950" spans="15:15" x14ac:dyDescent="0.25">
      <c r="O1950" s="42"/>
    </row>
    <row r="1951" spans="15:15" x14ac:dyDescent="0.25">
      <c r="O1951" s="42"/>
    </row>
    <row r="1952" spans="15:15" x14ac:dyDescent="0.25">
      <c r="O1952" s="42"/>
    </row>
    <row r="1953" spans="15:15" x14ac:dyDescent="0.25">
      <c r="O1953" s="42"/>
    </row>
    <row r="1954" spans="15:15" x14ac:dyDescent="0.25">
      <c r="O1954" s="42"/>
    </row>
    <row r="1955" spans="15:15" x14ac:dyDescent="0.25">
      <c r="O1955" s="42"/>
    </row>
    <row r="1956" spans="15:15" x14ac:dyDescent="0.25">
      <c r="O1956" s="42"/>
    </row>
    <row r="1957" spans="15:15" x14ac:dyDescent="0.25">
      <c r="O1957" s="42"/>
    </row>
    <row r="1958" spans="15:15" x14ac:dyDescent="0.25">
      <c r="O1958" s="42"/>
    </row>
    <row r="1959" spans="15:15" x14ac:dyDescent="0.25">
      <c r="O1959" s="42"/>
    </row>
    <row r="1960" spans="15:15" x14ac:dyDescent="0.25">
      <c r="O1960" s="42"/>
    </row>
    <row r="1961" spans="15:15" x14ac:dyDescent="0.25">
      <c r="O1961" s="42"/>
    </row>
    <row r="1962" spans="15:15" x14ac:dyDescent="0.25">
      <c r="O1962" s="42"/>
    </row>
    <row r="1963" spans="15:15" x14ac:dyDescent="0.25">
      <c r="O1963" s="42"/>
    </row>
    <row r="1964" spans="15:15" x14ac:dyDescent="0.25">
      <c r="O1964" s="42"/>
    </row>
    <row r="1965" spans="15:15" x14ac:dyDescent="0.25">
      <c r="O1965" s="42"/>
    </row>
    <row r="1966" spans="15:15" x14ac:dyDescent="0.25">
      <c r="O1966" s="42"/>
    </row>
    <row r="1967" spans="15:15" x14ac:dyDescent="0.25">
      <c r="O1967" s="42"/>
    </row>
    <row r="1968" spans="15:15" x14ac:dyDescent="0.25">
      <c r="O1968" s="42"/>
    </row>
    <row r="1969" spans="15:15" x14ac:dyDescent="0.25">
      <c r="O1969" s="42"/>
    </row>
    <row r="1970" spans="15:15" x14ac:dyDescent="0.25">
      <c r="O1970" s="42"/>
    </row>
    <row r="1971" spans="15:15" x14ac:dyDescent="0.25">
      <c r="O1971" s="42"/>
    </row>
    <row r="1972" spans="15:15" x14ac:dyDescent="0.25">
      <c r="O1972" s="42"/>
    </row>
    <row r="1973" spans="15:15" x14ac:dyDescent="0.25">
      <c r="O1973" s="42"/>
    </row>
    <row r="1974" spans="15:15" x14ac:dyDescent="0.25">
      <c r="O1974" s="42"/>
    </row>
    <row r="1975" spans="15:15" x14ac:dyDescent="0.25">
      <c r="O1975" s="42"/>
    </row>
    <row r="1976" spans="15:15" x14ac:dyDescent="0.25">
      <c r="O1976" s="42"/>
    </row>
    <row r="1977" spans="15:15" x14ac:dyDescent="0.25">
      <c r="O1977" s="42"/>
    </row>
    <row r="1978" spans="15:15" x14ac:dyDescent="0.25">
      <c r="O1978" s="42"/>
    </row>
    <row r="1979" spans="15:15" x14ac:dyDescent="0.25">
      <c r="O1979" s="42"/>
    </row>
    <row r="1980" spans="15:15" x14ac:dyDescent="0.25">
      <c r="O1980" s="42"/>
    </row>
    <row r="1981" spans="15:15" x14ac:dyDescent="0.25">
      <c r="O1981" s="42"/>
    </row>
    <row r="1982" spans="15:15" x14ac:dyDescent="0.25">
      <c r="O1982" s="42"/>
    </row>
    <row r="1983" spans="15:15" x14ac:dyDescent="0.25">
      <c r="O1983" s="42"/>
    </row>
    <row r="1984" spans="15:15" x14ac:dyDescent="0.25">
      <c r="O1984" s="42"/>
    </row>
    <row r="1985" spans="15:15" x14ac:dyDescent="0.25">
      <c r="O1985" s="42"/>
    </row>
    <row r="1986" spans="15:15" x14ac:dyDescent="0.25">
      <c r="O1986" s="42"/>
    </row>
    <row r="1987" spans="15:15" x14ac:dyDescent="0.25">
      <c r="O1987" s="42"/>
    </row>
    <row r="1988" spans="15:15" x14ac:dyDescent="0.25">
      <c r="O1988" s="42"/>
    </row>
    <row r="1989" spans="15:15" x14ac:dyDescent="0.25">
      <c r="O1989" s="42"/>
    </row>
    <row r="1990" spans="15:15" x14ac:dyDescent="0.25">
      <c r="O1990" s="42"/>
    </row>
    <row r="1991" spans="15:15" x14ac:dyDescent="0.25">
      <c r="O1991" s="42"/>
    </row>
    <row r="1992" spans="15:15" x14ac:dyDescent="0.25">
      <c r="O1992" s="42"/>
    </row>
    <row r="1993" spans="15:15" x14ac:dyDescent="0.25">
      <c r="O1993" s="42"/>
    </row>
    <row r="1994" spans="15:15" x14ac:dyDescent="0.25">
      <c r="O1994" s="42"/>
    </row>
    <row r="1995" spans="15:15" x14ac:dyDescent="0.25">
      <c r="O1995" s="42"/>
    </row>
    <row r="1996" spans="15:15" x14ac:dyDescent="0.25">
      <c r="O1996" s="42"/>
    </row>
    <row r="1997" spans="15:15" x14ac:dyDescent="0.25">
      <c r="O1997" s="42"/>
    </row>
    <row r="1998" spans="15:15" x14ac:dyDescent="0.25">
      <c r="O1998" s="42"/>
    </row>
    <row r="1999" spans="15:15" x14ac:dyDescent="0.25">
      <c r="O1999" s="42"/>
    </row>
    <row r="2000" spans="15:15" x14ac:dyDescent="0.25">
      <c r="O2000" s="42"/>
    </row>
    <row r="2001" spans="15:15" x14ac:dyDescent="0.25">
      <c r="O2001" s="42"/>
    </row>
    <row r="2002" spans="15:15" x14ac:dyDescent="0.25">
      <c r="O2002" s="42"/>
    </row>
    <row r="2003" spans="15:15" x14ac:dyDescent="0.25">
      <c r="O2003" s="42"/>
    </row>
    <row r="2004" spans="15:15" x14ac:dyDescent="0.25">
      <c r="O2004" s="42"/>
    </row>
    <row r="2005" spans="15:15" x14ac:dyDescent="0.25">
      <c r="O2005" s="42"/>
    </row>
    <row r="2006" spans="15:15" x14ac:dyDescent="0.25">
      <c r="O2006" s="42"/>
    </row>
    <row r="2007" spans="15:15" x14ac:dyDescent="0.25">
      <c r="O2007" s="42"/>
    </row>
    <row r="2008" spans="15:15" x14ac:dyDescent="0.25">
      <c r="O2008" s="42"/>
    </row>
    <row r="2009" spans="15:15" x14ac:dyDescent="0.25">
      <c r="O2009" s="42"/>
    </row>
    <row r="2010" spans="15:15" x14ac:dyDescent="0.25">
      <c r="O2010" s="42"/>
    </row>
    <row r="2011" spans="15:15" x14ac:dyDescent="0.25">
      <c r="O2011" s="42"/>
    </row>
    <row r="2012" spans="15:15" x14ac:dyDescent="0.25">
      <c r="O2012" s="42"/>
    </row>
    <row r="2013" spans="15:15" x14ac:dyDescent="0.25">
      <c r="O2013" s="42"/>
    </row>
    <row r="2014" spans="15:15" x14ac:dyDescent="0.25">
      <c r="O2014" s="42"/>
    </row>
    <row r="2015" spans="15:15" x14ac:dyDescent="0.25">
      <c r="O2015" s="42"/>
    </row>
    <row r="2016" spans="15:15" x14ac:dyDescent="0.25">
      <c r="O2016" s="42"/>
    </row>
    <row r="2017" spans="15:15" x14ac:dyDescent="0.25">
      <c r="O2017" s="42"/>
    </row>
    <row r="2018" spans="15:15" x14ac:dyDescent="0.25">
      <c r="O2018" s="42"/>
    </row>
    <row r="2019" spans="15:15" x14ac:dyDescent="0.25">
      <c r="O2019" s="42"/>
    </row>
    <row r="2020" spans="15:15" x14ac:dyDescent="0.25">
      <c r="O2020" s="42"/>
    </row>
    <row r="2021" spans="15:15" x14ac:dyDescent="0.25">
      <c r="O2021" s="42"/>
    </row>
    <row r="2022" spans="15:15" x14ac:dyDescent="0.25">
      <c r="O2022" s="42"/>
    </row>
    <row r="2023" spans="15:15" x14ac:dyDescent="0.25">
      <c r="O2023" s="42"/>
    </row>
    <row r="2024" spans="15:15" x14ac:dyDescent="0.25">
      <c r="O2024" s="42"/>
    </row>
    <row r="2025" spans="15:15" x14ac:dyDescent="0.25">
      <c r="O2025" s="42"/>
    </row>
    <row r="2026" spans="15:15" x14ac:dyDescent="0.25">
      <c r="O2026" s="42"/>
    </row>
    <row r="2027" spans="15:15" x14ac:dyDescent="0.25">
      <c r="O2027" s="42"/>
    </row>
    <row r="2028" spans="15:15" x14ac:dyDescent="0.25">
      <c r="O2028" s="42"/>
    </row>
    <row r="2029" spans="15:15" x14ac:dyDescent="0.25">
      <c r="O2029" s="42"/>
    </row>
    <row r="2030" spans="15:15" x14ac:dyDescent="0.25">
      <c r="O2030" s="42"/>
    </row>
    <row r="2031" spans="15:15" x14ac:dyDescent="0.25">
      <c r="O2031" s="42"/>
    </row>
    <row r="2032" spans="15:15" x14ac:dyDescent="0.25">
      <c r="O2032" s="42"/>
    </row>
    <row r="2033" spans="15:15" x14ac:dyDescent="0.25">
      <c r="O2033" s="42"/>
    </row>
    <row r="2034" spans="15:15" x14ac:dyDescent="0.25">
      <c r="O2034" s="42"/>
    </row>
    <row r="2035" spans="15:15" x14ac:dyDescent="0.25">
      <c r="O2035" s="42"/>
    </row>
    <row r="2036" spans="15:15" x14ac:dyDescent="0.25">
      <c r="O2036" s="42"/>
    </row>
    <row r="2037" spans="15:15" x14ac:dyDescent="0.25">
      <c r="O2037" s="42"/>
    </row>
    <row r="2038" spans="15:15" x14ac:dyDescent="0.25">
      <c r="O2038" s="42"/>
    </row>
    <row r="2039" spans="15:15" x14ac:dyDescent="0.25">
      <c r="O2039" s="42"/>
    </row>
    <row r="2040" spans="15:15" x14ac:dyDescent="0.25">
      <c r="O2040" s="42"/>
    </row>
    <row r="2041" spans="15:15" x14ac:dyDescent="0.25">
      <c r="O2041" s="42"/>
    </row>
    <row r="2042" spans="15:15" x14ac:dyDescent="0.25">
      <c r="O2042" s="42"/>
    </row>
    <row r="2043" spans="15:15" x14ac:dyDescent="0.25">
      <c r="O2043" s="42"/>
    </row>
    <row r="2044" spans="15:15" x14ac:dyDescent="0.25">
      <c r="O2044" s="42"/>
    </row>
    <row r="2045" spans="15:15" x14ac:dyDescent="0.25">
      <c r="O2045" s="42"/>
    </row>
    <row r="2046" spans="15:15" x14ac:dyDescent="0.25">
      <c r="O2046" s="42"/>
    </row>
    <row r="2047" spans="15:15" x14ac:dyDescent="0.25">
      <c r="O2047" s="42"/>
    </row>
    <row r="2048" spans="15:15" x14ac:dyDescent="0.25">
      <c r="O2048" s="42"/>
    </row>
    <row r="2049" spans="15:15" x14ac:dyDescent="0.25">
      <c r="O2049" s="42"/>
    </row>
    <row r="2050" spans="15:15" x14ac:dyDescent="0.25">
      <c r="O2050" s="42"/>
    </row>
    <row r="2051" spans="15:15" x14ac:dyDescent="0.25">
      <c r="O2051" s="42"/>
    </row>
    <row r="2052" spans="15:15" x14ac:dyDescent="0.25">
      <c r="O2052" s="42"/>
    </row>
    <row r="2053" spans="15:15" x14ac:dyDescent="0.25">
      <c r="O2053" s="42"/>
    </row>
    <row r="2054" spans="15:15" x14ac:dyDescent="0.25">
      <c r="O2054" s="42"/>
    </row>
    <row r="2055" spans="15:15" x14ac:dyDescent="0.25">
      <c r="O2055" s="42"/>
    </row>
    <row r="2056" spans="15:15" x14ac:dyDescent="0.25">
      <c r="O2056" s="42"/>
    </row>
    <row r="2057" spans="15:15" x14ac:dyDescent="0.25">
      <c r="O2057" s="42"/>
    </row>
    <row r="2058" spans="15:15" x14ac:dyDescent="0.25">
      <c r="O2058" s="42"/>
    </row>
    <row r="2059" spans="15:15" x14ac:dyDescent="0.25">
      <c r="O2059" s="42"/>
    </row>
    <row r="2060" spans="15:15" x14ac:dyDescent="0.25">
      <c r="O2060" s="42"/>
    </row>
    <row r="2061" spans="15:15" x14ac:dyDescent="0.25">
      <c r="O2061" s="42"/>
    </row>
    <row r="2062" spans="15:15" x14ac:dyDescent="0.25">
      <c r="O2062" s="42"/>
    </row>
    <row r="2063" spans="15:15" x14ac:dyDescent="0.25">
      <c r="O2063" s="42"/>
    </row>
    <row r="2064" spans="15:15" x14ac:dyDescent="0.25">
      <c r="O2064" s="42"/>
    </row>
    <row r="2065" spans="15:15" x14ac:dyDescent="0.25">
      <c r="O2065" s="42"/>
    </row>
    <row r="2066" spans="15:15" x14ac:dyDescent="0.25">
      <c r="O2066" s="42"/>
    </row>
    <row r="2067" spans="15:15" x14ac:dyDescent="0.25">
      <c r="O2067" s="42"/>
    </row>
    <row r="2068" spans="15:15" x14ac:dyDescent="0.25">
      <c r="O2068" s="42"/>
    </row>
    <row r="2069" spans="15:15" x14ac:dyDescent="0.25">
      <c r="O2069" s="42"/>
    </row>
    <row r="2070" spans="15:15" x14ac:dyDescent="0.25">
      <c r="O2070" s="42"/>
    </row>
    <row r="2071" spans="15:15" x14ac:dyDescent="0.25">
      <c r="O2071" s="42"/>
    </row>
    <row r="2072" spans="15:15" x14ac:dyDescent="0.25">
      <c r="O2072" s="42"/>
    </row>
    <row r="2073" spans="15:15" x14ac:dyDescent="0.25">
      <c r="O2073" s="42"/>
    </row>
    <row r="2074" spans="15:15" x14ac:dyDescent="0.25">
      <c r="O2074" s="42"/>
    </row>
    <row r="2075" spans="15:15" x14ac:dyDescent="0.25">
      <c r="O2075" s="42"/>
    </row>
    <row r="2076" spans="15:15" x14ac:dyDescent="0.25">
      <c r="O2076" s="42"/>
    </row>
    <row r="2077" spans="15:15" x14ac:dyDescent="0.25">
      <c r="O2077" s="42"/>
    </row>
    <row r="2078" spans="15:15" x14ac:dyDescent="0.25">
      <c r="O2078" s="42"/>
    </row>
    <row r="2079" spans="15:15" x14ac:dyDescent="0.25">
      <c r="O2079" s="42"/>
    </row>
    <row r="2080" spans="15:15" x14ac:dyDescent="0.25">
      <c r="O2080" s="42"/>
    </row>
    <row r="2081" spans="15:15" x14ac:dyDescent="0.25">
      <c r="O2081" s="42"/>
    </row>
    <row r="2082" spans="15:15" x14ac:dyDescent="0.25">
      <c r="O2082" s="42"/>
    </row>
    <row r="2083" spans="15:15" x14ac:dyDescent="0.25">
      <c r="O2083" s="42"/>
    </row>
    <row r="2084" spans="15:15" x14ac:dyDescent="0.25">
      <c r="O2084" s="42"/>
    </row>
    <row r="2085" spans="15:15" x14ac:dyDescent="0.25">
      <c r="O2085" s="42"/>
    </row>
    <row r="2086" spans="15:15" x14ac:dyDescent="0.25">
      <c r="O2086" s="42"/>
    </row>
    <row r="2087" spans="15:15" x14ac:dyDescent="0.25">
      <c r="O2087" s="42"/>
    </row>
    <row r="2088" spans="15:15" x14ac:dyDescent="0.25">
      <c r="O2088" s="42"/>
    </row>
    <row r="2089" spans="15:15" x14ac:dyDescent="0.25">
      <c r="O2089" s="42"/>
    </row>
    <row r="2090" spans="15:15" x14ac:dyDescent="0.25">
      <c r="O2090" s="42"/>
    </row>
    <row r="2091" spans="15:15" x14ac:dyDescent="0.25">
      <c r="O2091" s="42"/>
    </row>
    <row r="2092" spans="15:15" x14ac:dyDescent="0.25">
      <c r="O2092" s="42"/>
    </row>
    <row r="2093" spans="15:15" x14ac:dyDescent="0.25">
      <c r="O2093" s="42"/>
    </row>
    <row r="2094" spans="15:15" x14ac:dyDescent="0.25">
      <c r="O2094" s="42"/>
    </row>
    <row r="2095" spans="15:15" x14ac:dyDescent="0.25">
      <c r="O2095" s="42"/>
    </row>
    <row r="2096" spans="15:15" x14ac:dyDescent="0.25">
      <c r="O2096" s="42"/>
    </row>
    <row r="2097" spans="15:15" x14ac:dyDescent="0.25">
      <c r="O2097" s="42"/>
    </row>
    <row r="2098" spans="15:15" x14ac:dyDescent="0.25">
      <c r="O2098" s="42"/>
    </row>
    <row r="2099" spans="15:15" x14ac:dyDescent="0.25">
      <c r="O2099" s="42"/>
    </row>
    <row r="2100" spans="15:15" x14ac:dyDescent="0.25">
      <c r="O2100" s="42"/>
    </row>
    <row r="2101" spans="15:15" x14ac:dyDescent="0.25">
      <c r="O2101" s="42"/>
    </row>
    <row r="2102" spans="15:15" x14ac:dyDescent="0.25">
      <c r="O2102" s="42"/>
    </row>
    <row r="2103" spans="15:15" x14ac:dyDescent="0.25">
      <c r="O2103" s="42"/>
    </row>
    <row r="2104" spans="15:15" x14ac:dyDescent="0.25">
      <c r="O2104" s="42"/>
    </row>
    <row r="2105" spans="15:15" x14ac:dyDescent="0.25">
      <c r="O2105" s="42"/>
    </row>
    <row r="2106" spans="15:15" x14ac:dyDescent="0.25">
      <c r="O2106" s="42"/>
    </row>
    <row r="2107" spans="15:15" x14ac:dyDescent="0.25">
      <c r="O2107" s="42"/>
    </row>
    <row r="2108" spans="15:15" x14ac:dyDescent="0.25">
      <c r="O2108" s="42"/>
    </row>
    <row r="2109" spans="15:15" x14ac:dyDescent="0.25">
      <c r="O2109" s="42"/>
    </row>
    <row r="2110" spans="15:15" x14ac:dyDescent="0.25">
      <c r="O2110" s="42"/>
    </row>
    <row r="2111" spans="15:15" x14ac:dyDescent="0.25">
      <c r="O2111" s="42"/>
    </row>
    <row r="2112" spans="15:15" x14ac:dyDescent="0.25">
      <c r="O2112" s="42"/>
    </row>
    <row r="2113" spans="15:15" x14ac:dyDescent="0.25">
      <c r="O2113" s="42"/>
    </row>
    <row r="2114" spans="15:15" x14ac:dyDescent="0.25">
      <c r="O2114" s="42"/>
    </row>
    <row r="2115" spans="15:15" x14ac:dyDescent="0.25">
      <c r="O2115" s="42"/>
    </row>
    <row r="2116" spans="15:15" x14ac:dyDescent="0.25">
      <c r="O2116" s="42"/>
    </row>
    <row r="2117" spans="15:15" x14ac:dyDescent="0.25">
      <c r="O2117" s="42"/>
    </row>
    <row r="2118" spans="15:15" x14ac:dyDescent="0.25">
      <c r="O2118" s="42"/>
    </row>
    <row r="2119" spans="15:15" x14ac:dyDescent="0.25">
      <c r="O2119" s="42"/>
    </row>
    <row r="2120" spans="15:15" x14ac:dyDescent="0.25">
      <c r="O2120" s="42"/>
    </row>
    <row r="2121" spans="15:15" x14ac:dyDescent="0.25">
      <c r="O2121" s="42"/>
    </row>
    <row r="2122" spans="15:15" x14ac:dyDescent="0.25">
      <c r="O2122" s="42"/>
    </row>
    <row r="2123" spans="15:15" x14ac:dyDescent="0.25">
      <c r="O2123" s="42"/>
    </row>
    <row r="2124" spans="15:15" x14ac:dyDescent="0.25">
      <c r="O2124" s="42"/>
    </row>
    <row r="2125" spans="15:15" x14ac:dyDescent="0.25">
      <c r="O2125" s="42"/>
    </row>
    <row r="2126" spans="15:15" x14ac:dyDescent="0.25">
      <c r="O2126" s="42"/>
    </row>
    <row r="2127" spans="15:15" x14ac:dyDescent="0.25">
      <c r="O2127" s="42"/>
    </row>
    <row r="2128" spans="15:15" x14ac:dyDescent="0.25">
      <c r="O2128" s="42"/>
    </row>
    <row r="2129" spans="15:15" x14ac:dyDescent="0.25">
      <c r="O2129" s="42"/>
    </row>
    <row r="2130" spans="15:15" x14ac:dyDescent="0.25">
      <c r="O2130" s="42"/>
    </row>
    <row r="2131" spans="15:15" x14ac:dyDescent="0.25">
      <c r="O2131" s="42"/>
    </row>
    <row r="2132" spans="15:15" x14ac:dyDescent="0.25">
      <c r="O2132" s="42"/>
    </row>
    <row r="2133" spans="15:15" x14ac:dyDescent="0.25">
      <c r="O2133" s="42"/>
    </row>
    <row r="2134" spans="15:15" x14ac:dyDescent="0.25">
      <c r="O2134" s="42"/>
    </row>
    <row r="2135" spans="15:15" x14ac:dyDescent="0.25">
      <c r="O2135" s="42"/>
    </row>
    <row r="2136" spans="15:15" x14ac:dyDescent="0.25">
      <c r="O2136" s="42"/>
    </row>
    <row r="2137" spans="15:15" x14ac:dyDescent="0.25">
      <c r="O2137" s="42"/>
    </row>
    <row r="2138" spans="15:15" x14ac:dyDescent="0.25">
      <c r="O2138" s="42"/>
    </row>
    <row r="2139" spans="15:15" x14ac:dyDescent="0.25">
      <c r="O2139" s="42"/>
    </row>
    <row r="2140" spans="15:15" x14ac:dyDescent="0.25">
      <c r="O2140" s="42"/>
    </row>
    <row r="2141" spans="15:15" x14ac:dyDescent="0.25">
      <c r="O2141" s="42"/>
    </row>
    <row r="2142" spans="15:15" x14ac:dyDescent="0.25">
      <c r="O2142" s="42"/>
    </row>
    <row r="2143" spans="15:15" x14ac:dyDescent="0.25">
      <c r="O2143" s="42"/>
    </row>
    <row r="2144" spans="15:15" x14ac:dyDescent="0.25">
      <c r="O2144" s="42"/>
    </row>
    <row r="2145" spans="15:15" x14ac:dyDescent="0.25">
      <c r="O2145" s="42"/>
    </row>
    <row r="2146" spans="15:15" x14ac:dyDescent="0.25">
      <c r="O2146" s="42"/>
    </row>
    <row r="2147" spans="15:15" x14ac:dyDescent="0.25">
      <c r="O2147" s="42"/>
    </row>
    <row r="2148" spans="15:15" x14ac:dyDescent="0.25">
      <c r="O2148" s="42"/>
    </row>
    <row r="2149" spans="15:15" x14ac:dyDescent="0.25">
      <c r="O2149" s="42"/>
    </row>
    <row r="2150" spans="15:15" x14ac:dyDescent="0.25">
      <c r="O2150" s="42"/>
    </row>
    <row r="2151" spans="15:15" x14ac:dyDescent="0.25">
      <c r="O2151" s="42"/>
    </row>
    <row r="2152" spans="15:15" x14ac:dyDescent="0.25">
      <c r="O2152" s="42"/>
    </row>
    <row r="2153" spans="15:15" x14ac:dyDescent="0.25">
      <c r="O2153" s="42"/>
    </row>
    <row r="2154" spans="15:15" x14ac:dyDescent="0.25">
      <c r="O2154" s="42"/>
    </row>
    <row r="2155" spans="15:15" x14ac:dyDescent="0.25">
      <c r="O2155" s="42"/>
    </row>
    <row r="2156" spans="15:15" x14ac:dyDescent="0.25">
      <c r="O2156" s="42"/>
    </row>
    <row r="2157" spans="15:15" x14ac:dyDescent="0.25">
      <c r="O2157" s="42"/>
    </row>
    <row r="2158" spans="15:15" x14ac:dyDescent="0.25">
      <c r="O2158" s="42"/>
    </row>
    <row r="2159" spans="15:15" x14ac:dyDescent="0.25">
      <c r="O2159" s="42"/>
    </row>
    <row r="2160" spans="15:15" x14ac:dyDescent="0.25">
      <c r="O2160" s="42"/>
    </row>
    <row r="2161" spans="15:15" x14ac:dyDescent="0.25">
      <c r="O2161" s="42"/>
    </row>
    <row r="2162" spans="15:15" x14ac:dyDescent="0.25">
      <c r="O2162" s="42"/>
    </row>
    <row r="2163" spans="15:15" x14ac:dyDescent="0.25">
      <c r="O2163" s="42"/>
    </row>
    <row r="2164" spans="15:15" x14ac:dyDescent="0.25">
      <c r="O2164" s="42"/>
    </row>
    <row r="2165" spans="15:15" x14ac:dyDescent="0.25">
      <c r="O2165" s="42"/>
    </row>
    <row r="2166" spans="15:15" x14ac:dyDescent="0.25">
      <c r="O2166" s="42"/>
    </row>
    <row r="2167" spans="15:15" x14ac:dyDescent="0.25">
      <c r="O2167" s="42"/>
    </row>
    <row r="2168" spans="15:15" x14ac:dyDescent="0.25">
      <c r="O2168" s="42"/>
    </row>
    <row r="2169" spans="15:15" x14ac:dyDescent="0.25">
      <c r="O2169" s="42"/>
    </row>
    <row r="2170" spans="15:15" x14ac:dyDescent="0.25">
      <c r="O2170" s="42"/>
    </row>
    <row r="2171" spans="15:15" x14ac:dyDescent="0.25">
      <c r="O2171" s="42"/>
    </row>
    <row r="2172" spans="15:15" x14ac:dyDescent="0.25">
      <c r="O2172" s="42"/>
    </row>
    <row r="2173" spans="15:15" x14ac:dyDescent="0.25">
      <c r="O2173" s="42"/>
    </row>
    <row r="2174" spans="15:15" x14ac:dyDescent="0.25">
      <c r="O2174" s="42"/>
    </row>
    <row r="2175" spans="15:15" x14ac:dyDescent="0.25">
      <c r="O2175" s="42"/>
    </row>
    <row r="2176" spans="15:15" x14ac:dyDescent="0.25">
      <c r="O2176" s="42"/>
    </row>
    <row r="2177" spans="15:15" x14ac:dyDescent="0.25">
      <c r="O2177" s="42"/>
    </row>
    <row r="2178" spans="15:15" x14ac:dyDescent="0.25">
      <c r="O2178" s="42"/>
    </row>
    <row r="2179" spans="15:15" x14ac:dyDescent="0.25">
      <c r="O2179" s="42"/>
    </row>
    <row r="2180" spans="15:15" x14ac:dyDescent="0.25">
      <c r="O2180" s="42"/>
    </row>
    <row r="2181" spans="15:15" x14ac:dyDescent="0.25">
      <c r="O2181" s="42"/>
    </row>
    <row r="2182" spans="15:15" x14ac:dyDescent="0.25">
      <c r="O2182" s="42"/>
    </row>
    <row r="2183" spans="15:15" x14ac:dyDescent="0.25">
      <c r="O2183" s="42"/>
    </row>
    <row r="2184" spans="15:15" x14ac:dyDescent="0.25">
      <c r="O2184" s="42"/>
    </row>
    <row r="2185" spans="15:15" x14ac:dyDescent="0.25">
      <c r="O2185" s="42"/>
    </row>
    <row r="2186" spans="15:15" x14ac:dyDescent="0.25">
      <c r="O2186" s="42"/>
    </row>
    <row r="2187" spans="15:15" x14ac:dyDescent="0.25">
      <c r="O2187" s="42"/>
    </row>
    <row r="2188" spans="15:15" x14ac:dyDescent="0.25">
      <c r="O2188" s="42"/>
    </row>
    <row r="2189" spans="15:15" x14ac:dyDescent="0.25">
      <c r="O2189" s="42"/>
    </row>
    <row r="2190" spans="15:15" x14ac:dyDescent="0.25">
      <c r="O2190" s="42"/>
    </row>
    <row r="2191" spans="15:15" x14ac:dyDescent="0.25">
      <c r="O2191" s="42"/>
    </row>
    <row r="2192" spans="15:15" x14ac:dyDescent="0.25">
      <c r="O2192" s="42"/>
    </row>
    <row r="2193" spans="15:15" x14ac:dyDescent="0.25">
      <c r="O2193" s="42"/>
    </row>
    <row r="2194" spans="15:15" x14ac:dyDescent="0.25">
      <c r="O2194" s="42"/>
    </row>
    <row r="2195" spans="15:15" x14ac:dyDescent="0.25">
      <c r="O2195" s="42"/>
    </row>
    <row r="2196" spans="15:15" x14ac:dyDescent="0.25">
      <c r="O2196" s="42"/>
    </row>
    <row r="2197" spans="15:15" x14ac:dyDescent="0.25">
      <c r="O2197" s="42"/>
    </row>
    <row r="2198" spans="15:15" x14ac:dyDescent="0.25">
      <c r="O2198" s="42"/>
    </row>
    <row r="2199" spans="15:15" x14ac:dyDescent="0.25">
      <c r="O2199" s="42"/>
    </row>
    <row r="2200" spans="15:15" x14ac:dyDescent="0.25">
      <c r="O2200" s="42"/>
    </row>
    <row r="2201" spans="15:15" x14ac:dyDescent="0.25">
      <c r="O2201" s="42"/>
    </row>
    <row r="2202" spans="15:15" x14ac:dyDescent="0.25">
      <c r="O2202" s="42"/>
    </row>
    <row r="2203" spans="15:15" x14ac:dyDescent="0.25">
      <c r="O2203" s="42"/>
    </row>
    <row r="2204" spans="15:15" x14ac:dyDescent="0.25">
      <c r="O2204" s="42"/>
    </row>
    <row r="2205" spans="15:15" x14ac:dyDescent="0.25">
      <c r="O2205" s="42"/>
    </row>
    <row r="2206" spans="15:15" x14ac:dyDescent="0.25">
      <c r="O2206" s="42"/>
    </row>
    <row r="2207" spans="15:15" x14ac:dyDescent="0.25">
      <c r="O2207" s="42"/>
    </row>
    <row r="2208" spans="15:15" x14ac:dyDescent="0.25">
      <c r="O2208" s="42"/>
    </row>
    <row r="2209" spans="15:15" x14ac:dyDescent="0.25">
      <c r="O2209" s="42"/>
    </row>
    <row r="2210" spans="15:15" x14ac:dyDescent="0.25">
      <c r="O2210" s="42"/>
    </row>
    <row r="2211" spans="15:15" x14ac:dyDescent="0.25">
      <c r="O2211" s="42"/>
    </row>
    <row r="2212" spans="15:15" x14ac:dyDescent="0.25">
      <c r="O2212" s="42"/>
    </row>
    <row r="2213" spans="15:15" x14ac:dyDescent="0.25">
      <c r="O2213" s="42"/>
    </row>
    <row r="2214" spans="15:15" x14ac:dyDescent="0.25">
      <c r="O2214" s="42"/>
    </row>
    <row r="2215" spans="15:15" x14ac:dyDescent="0.25">
      <c r="O2215" s="42"/>
    </row>
    <row r="2216" spans="15:15" x14ac:dyDescent="0.25">
      <c r="O2216" s="42"/>
    </row>
    <row r="2217" spans="15:15" x14ac:dyDescent="0.25">
      <c r="O2217" s="42"/>
    </row>
    <row r="2218" spans="15:15" x14ac:dyDescent="0.25">
      <c r="O2218" s="42"/>
    </row>
    <row r="2219" spans="15:15" x14ac:dyDescent="0.25">
      <c r="O2219" s="42"/>
    </row>
    <row r="2220" spans="15:15" x14ac:dyDescent="0.25">
      <c r="O2220" s="42"/>
    </row>
    <row r="2221" spans="15:15" x14ac:dyDescent="0.25">
      <c r="O2221" s="42"/>
    </row>
    <row r="2222" spans="15:15" x14ac:dyDescent="0.25">
      <c r="O2222" s="42"/>
    </row>
    <row r="2223" spans="15:15" x14ac:dyDescent="0.25">
      <c r="O2223" s="42"/>
    </row>
    <row r="2224" spans="15:15" x14ac:dyDescent="0.25">
      <c r="O2224" s="42"/>
    </row>
    <row r="2225" spans="15:15" x14ac:dyDescent="0.25">
      <c r="O2225" s="42"/>
    </row>
    <row r="2226" spans="15:15" x14ac:dyDescent="0.25">
      <c r="O2226" s="42"/>
    </row>
    <row r="2227" spans="15:15" x14ac:dyDescent="0.25">
      <c r="O2227" s="42"/>
    </row>
    <row r="2228" spans="15:15" x14ac:dyDescent="0.25">
      <c r="O2228" s="42"/>
    </row>
    <row r="2229" spans="15:15" x14ac:dyDescent="0.25">
      <c r="O2229" s="42"/>
    </row>
    <row r="2230" spans="15:15" x14ac:dyDescent="0.25">
      <c r="O2230" s="42"/>
    </row>
    <row r="2231" spans="15:15" x14ac:dyDescent="0.25">
      <c r="O2231" s="42"/>
    </row>
    <row r="2232" spans="15:15" x14ac:dyDescent="0.25">
      <c r="O2232" s="42"/>
    </row>
    <row r="2233" spans="15:15" x14ac:dyDescent="0.25">
      <c r="O2233" s="42"/>
    </row>
    <row r="2234" spans="15:15" x14ac:dyDescent="0.25">
      <c r="O2234" s="42"/>
    </row>
    <row r="2235" spans="15:15" x14ac:dyDescent="0.25">
      <c r="O2235" s="42"/>
    </row>
    <row r="2236" spans="15:15" x14ac:dyDescent="0.25">
      <c r="O2236" s="42"/>
    </row>
    <row r="2237" spans="15:15" x14ac:dyDescent="0.25">
      <c r="O2237" s="42"/>
    </row>
    <row r="2238" spans="15:15" x14ac:dyDescent="0.25">
      <c r="O2238" s="42"/>
    </row>
    <row r="2239" spans="15:15" x14ac:dyDescent="0.25">
      <c r="O2239" s="42"/>
    </row>
    <row r="2240" spans="15:15" x14ac:dyDescent="0.25">
      <c r="O2240" s="42"/>
    </row>
    <row r="2241" spans="15:15" x14ac:dyDescent="0.25">
      <c r="O2241" s="42"/>
    </row>
    <row r="2242" spans="15:15" x14ac:dyDescent="0.25">
      <c r="O2242" s="42"/>
    </row>
    <row r="2243" spans="15:15" x14ac:dyDescent="0.25">
      <c r="O2243" s="42"/>
    </row>
    <row r="2244" spans="15:15" x14ac:dyDescent="0.25">
      <c r="O2244" s="42"/>
    </row>
    <row r="2245" spans="15:15" x14ac:dyDescent="0.25">
      <c r="O2245" s="42"/>
    </row>
    <row r="2246" spans="15:15" x14ac:dyDescent="0.25">
      <c r="O2246" s="42"/>
    </row>
    <row r="2247" spans="15:15" x14ac:dyDescent="0.25">
      <c r="O2247" s="42"/>
    </row>
    <row r="2248" spans="15:15" x14ac:dyDescent="0.25">
      <c r="O2248" s="42"/>
    </row>
    <row r="2249" spans="15:15" x14ac:dyDescent="0.25">
      <c r="O2249" s="42"/>
    </row>
    <row r="2250" spans="15:15" x14ac:dyDescent="0.25">
      <c r="O2250" s="42"/>
    </row>
    <row r="2251" spans="15:15" x14ac:dyDescent="0.25">
      <c r="O2251" s="42"/>
    </row>
    <row r="2252" spans="15:15" x14ac:dyDescent="0.25">
      <c r="O2252" s="42"/>
    </row>
    <row r="2253" spans="15:15" x14ac:dyDescent="0.25">
      <c r="O2253" s="42"/>
    </row>
    <row r="2254" spans="15:15" x14ac:dyDescent="0.25">
      <c r="O2254" s="42"/>
    </row>
    <row r="2255" spans="15:15" x14ac:dyDescent="0.25">
      <c r="O2255" s="42"/>
    </row>
    <row r="2256" spans="15:15" x14ac:dyDescent="0.25">
      <c r="O2256" s="42"/>
    </row>
    <row r="2257" spans="15:15" x14ac:dyDescent="0.25">
      <c r="O2257" s="42"/>
    </row>
    <row r="2258" spans="15:15" x14ac:dyDescent="0.25">
      <c r="O2258" s="42"/>
    </row>
    <row r="2259" spans="15:15" x14ac:dyDescent="0.25">
      <c r="O2259" s="42"/>
    </row>
    <row r="2260" spans="15:15" x14ac:dyDescent="0.25">
      <c r="O2260" s="42"/>
    </row>
    <row r="2261" spans="15:15" x14ac:dyDescent="0.25">
      <c r="O2261" s="42"/>
    </row>
    <row r="2262" spans="15:15" x14ac:dyDescent="0.25">
      <c r="O2262" s="42"/>
    </row>
    <row r="2263" spans="15:15" x14ac:dyDescent="0.25">
      <c r="O2263" s="42"/>
    </row>
    <row r="2264" spans="15:15" x14ac:dyDescent="0.25">
      <c r="O2264" s="42"/>
    </row>
    <row r="2265" spans="15:15" x14ac:dyDescent="0.25">
      <c r="O2265" s="42"/>
    </row>
    <row r="2266" spans="15:15" x14ac:dyDescent="0.25">
      <c r="O2266" s="42"/>
    </row>
    <row r="2267" spans="15:15" x14ac:dyDescent="0.25">
      <c r="O2267" s="42"/>
    </row>
    <row r="2268" spans="15:15" x14ac:dyDescent="0.25">
      <c r="O2268" s="42"/>
    </row>
    <row r="2269" spans="15:15" x14ac:dyDescent="0.25">
      <c r="O2269" s="42"/>
    </row>
    <row r="2270" spans="15:15" x14ac:dyDescent="0.25">
      <c r="O2270" s="42"/>
    </row>
    <row r="2271" spans="15:15" x14ac:dyDescent="0.25">
      <c r="O2271" s="42"/>
    </row>
    <row r="2272" spans="15:15" x14ac:dyDescent="0.25">
      <c r="O2272" s="42"/>
    </row>
    <row r="2273" spans="15:15" x14ac:dyDescent="0.25">
      <c r="O2273" s="42"/>
    </row>
    <row r="2274" spans="15:15" x14ac:dyDescent="0.25">
      <c r="O2274" s="42"/>
    </row>
    <row r="2275" spans="15:15" x14ac:dyDescent="0.25">
      <c r="O2275" s="42"/>
    </row>
    <row r="2276" spans="15:15" x14ac:dyDescent="0.25">
      <c r="O2276" s="42"/>
    </row>
    <row r="2277" spans="15:15" x14ac:dyDescent="0.25">
      <c r="O2277" s="42"/>
    </row>
    <row r="2278" spans="15:15" x14ac:dyDescent="0.25">
      <c r="O2278" s="42"/>
    </row>
    <row r="2279" spans="15:15" x14ac:dyDescent="0.25">
      <c r="O2279" s="42"/>
    </row>
    <row r="2280" spans="15:15" x14ac:dyDescent="0.25">
      <c r="O2280" s="42"/>
    </row>
    <row r="2281" spans="15:15" x14ac:dyDescent="0.25">
      <c r="O2281" s="42"/>
    </row>
    <row r="2282" spans="15:15" x14ac:dyDescent="0.25">
      <c r="O2282" s="42"/>
    </row>
    <row r="2283" spans="15:15" x14ac:dyDescent="0.25">
      <c r="O2283" s="42"/>
    </row>
    <row r="2284" spans="15:15" x14ac:dyDescent="0.25">
      <c r="O2284" s="42"/>
    </row>
    <row r="2285" spans="15:15" x14ac:dyDescent="0.25">
      <c r="O2285" s="42"/>
    </row>
    <row r="2286" spans="15:15" x14ac:dyDescent="0.25">
      <c r="O2286" s="42"/>
    </row>
    <row r="2287" spans="15:15" x14ac:dyDescent="0.25">
      <c r="O2287" s="42"/>
    </row>
    <row r="2288" spans="15:15" x14ac:dyDescent="0.25">
      <c r="O2288" s="42"/>
    </row>
    <row r="2289" spans="15:15" x14ac:dyDescent="0.25">
      <c r="O2289" s="42"/>
    </row>
    <row r="2290" spans="15:15" x14ac:dyDescent="0.25">
      <c r="O2290" s="42"/>
    </row>
    <row r="2291" spans="15:15" x14ac:dyDescent="0.25">
      <c r="O2291" s="42"/>
    </row>
    <row r="2292" spans="15:15" x14ac:dyDescent="0.25">
      <c r="O2292" s="42"/>
    </row>
    <row r="2293" spans="15:15" x14ac:dyDescent="0.25">
      <c r="O2293" s="42"/>
    </row>
    <row r="2294" spans="15:15" x14ac:dyDescent="0.25">
      <c r="O2294" s="42"/>
    </row>
    <row r="2295" spans="15:15" x14ac:dyDescent="0.25">
      <c r="O2295" s="42"/>
    </row>
    <row r="2296" spans="15:15" x14ac:dyDescent="0.25">
      <c r="O2296" s="42"/>
    </row>
    <row r="2297" spans="15:15" x14ac:dyDescent="0.25">
      <c r="O2297" s="42"/>
    </row>
    <row r="2298" spans="15:15" x14ac:dyDescent="0.25">
      <c r="O2298" s="42"/>
    </row>
    <row r="2299" spans="15:15" x14ac:dyDescent="0.25">
      <c r="O2299" s="42"/>
    </row>
    <row r="2300" spans="15:15" x14ac:dyDescent="0.25">
      <c r="O2300" s="42"/>
    </row>
    <row r="2301" spans="15:15" x14ac:dyDescent="0.25">
      <c r="O2301" s="42"/>
    </row>
    <row r="2302" spans="15:15" x14ac:dyDescent="0.25">
      <c r="O2302" s="42"/>
    </row>
    <row r="2303" spans="15:15" x14ac:dyDescent="0.25">
      <c r="O2303" s="42"/>
    </row>
    <row r="2304" spans="15:15" x14ac:dyDescent="0.25">
      <c r="O2304" s="42"/>
    </row>
    <row r="2305" spans="15:15" x14ac:dyDescent="0.25">
      <c r="O2305" s="42"/>
    </row>
    <row r="2306" spans="15:15" x14ac:dyDescent="0.25">
      <c r="O2306" s="42"/>
    </row>
    <row r="2307" spans="15:15" x14ac:dyDescent="0.25">
      <c r="O2307" s="42"/>
    </row>
    <row r="2308" spans="15:15" x14ac:dyDescent="0.25">
      <c r="O2308" s="42"/>
    </row>
    <row r="2309" spans="15:15" x14ac:dyDescent="0.25">
      <c r="O2309" s="42"/>
    </row>
    <row r="2310" spans="15:15" x14ac:dyDescent="0.25">
      <c r="O2310" s="42"/>
    </row>
    <row r="2311" spans="15:15" x14ac:dyDescent="0.25">
      <c r="O2311" s="42"/>
    </row>
    <row r="2312" spans="15:15" x14ac:dyDescent="0.25">
      <c r="O2312" s="42"/>
    </row>
    <row r="2313" spans="15:15" x14ac:dyDescent="0.25">
      <c r="O2313" s="42"/>
    </row>
    <row r="2314" spans="15:15" x14ac:dyDescent="0.25">
      <c r="O2314" s="42"/>
    </row>
    <row r="2315" spans="15:15" x14ac:dyDescent="0.25">
      <c r="O2315" s="42"/>
    </row>
    <row r="2316" spans="15:15" x14ac:dyDescent="0.25">
      <c r="O2316" s="42"/>
    </row>
    <row r="2317" spans="15:15" x14ac:dyDescent="0.25">
      <c r="O2317" s="42"/>
    </row>
    <row r="2318" spans="15:15" x14ac:dyDescent="0.25">
      <c r="O2318" s="42"/>
    </row>
    <row r="2319" spans="15:15" x14ac:dyDescent="0.25">
      <c r="O2319" s="42"/>
    </row>
    <row r="2320" spans="15:15" x14ac:dyDescent="0.25">
      <c r="O2320" s="42"/>
    </row>
    <row r="2321" spans="15:15" x14ac:dyDescent="0.25">
      <c r="O2321" s="42"/>
    </row>
    <row r="2322" spans="15:15" x14ac:dyDescent="0.25">
      <c r="O2322" s="42"/>
    </row>
    <row r="2323" spans="15:15" x14ac:dyDescent="0.25">
      <c r="O2323" s="42"/>
    </row>
    <row r="2324" spans="15:15" x14ac:dyDescent="0.25">
      <c r="O2324" s="42"/>
    </row>
    <row r="2325" spans="15:15" x14ac:dyDescent="0.25">
      <c r="O2325" s="42"/>
    </row>
    <row r="2326" spans="15:15" x14ac:dyDescent="0.25">
      <c r="O2326" s="42"/>
    </row>
    <row r="2327" spans="15:15" x14ac:dyDescent="0.25">
      <c r="O2327" s="42"/>
    </row>
    <row r="2328" spans="15:15" x14ac:dyDescent="0.25">
      <c r="O2328" s="42"/>
    </row>
    <row r="2329" spans="15:15" x14ac:dyDescent="0.25">
      <c r="O2329" s="42"/>
    </row>
    <row r="2330" spans="15:15" x14ac:dyDescent="0.25">
      <c r="O2330" s="42"/>
    </row>
    <row r="2331" spans="15:15" x14ac:dyDescent="0.25">
      <c r="O2331" s="42"/>
    </row>
    <row r="2332" spans="15:15" x14ac:dyDescent="0.25">
      <c r="O2332" s="42"/>
    </row>
    <row r="2333" spans="15:15" x14ac:dyDescent="0.25">
      <c r="O2333" s="42"/>
    </row>
    <row r="2334" spans="15:15" x14ac:dyDescent="0.25">
      <c r="O2334" s="42"/>
    </row>
    <row r="2335" spans="15:15" x14ac:dyDescent="0.25">
      <c r="O2335" s="42"/>
    </row>
    <row r="2336" spans="15:15" x14ac:dyDescent="0.25">
      <c r="O2336" s="42"/>
    </row>
    <row r="2337" spans="15:15" x14ac:dyDescent="0.25">
      <c r="O2337" s="42"/>
    </row>
    <row r="2338" spans="15:15" x14ac:dyDescent="0.25">
      <c r="O2338" s="42"/>
    </row>
    <row r="2339" spans="15:15" x14ac:dyDescent="0.25">
      <c r="O2339" s="42"/>
    </row>
    <row r="2340" spans="15:15" x14ac:dyDescent="0.25">
      <c r="O2340" s="42"/>
    </row>
    <row r="2341" spans="15:15" x14ac:dyDescent="0.25">
      <c r="O2341" s="42"/>
    </row>
    <row r="2342" spans="15:15" x14ac:dyDescent="0.25">
      <c r="O2342" s="42"/>
    </row>
    <row r="2343" spans="15:15" x14ac:dyDescent="0.25">
      <c r="O2343" s="42"/>
    </row>
    <row r="2344" spans="15:15" x14ac:dyDescent="0.25">
      <c r="O2344" s="42"/>
    </row>
    <row r="2345" spans="15:15" x14ac:dyDescent="0.25">
      <c r="O2345" s="42"/>
    </row>
    <row r="2346" spans="15:15" x14ac:dyDescent="0.25">
      <c r="O2346" s="42"/>
    </row>
    <row r="2347" spans="15:15" x14ac:dyDescent="0.25">
      <c r="O2347" s="42"/>
    </row>
    <row r="2348" spans="15:15" x14ac:dyDescent="0.25">
      <c r="O2348" s="42"/>
    </row>
    <row r="2349" spans="15:15" x14ac:dyDescent="0.25">
      <c r="O2349" s="42"/>
    </row>
    <row r="2350" spans="15:15" x14ac:dyDescent="0.25">
      <c r="O2350" s="42"/>
    </row>
    <row r="2351" spans="15:15" x14ac:dyDescent="0.25">
      <c r="O2351" s="42"/>
    </row>
    <row r="2352" spans="15:15" x14ac:dyDescent="0.25">
      <c r="O2352" s="42"/>
    </row>
    <row r="2353" spans="15:15" x14ac:dyDescent="0.25">
      <c r="O2353" s="42"/>
    </row>
    <row r="2354" spans="15:15" x14ac:dyDescent="0.25">
      <c r="O2354" s="42"/>
    </row>
    <row r="2355" spans="15:15" x14ac:dyDescent="0.25">
      <c r="O2355" s="42"/>
    </row>
    <row r="2356" spans="15:15" x14ac:dyDescent="0.25">
      <c r="O2356" s="42"/>
    </row>
    <row r="2357" spans="15:15" x14ac:dyDescent="0.25">
      <c r="O2357" s="42"/>
    </row>
    <row r="2358" spans="15:15" x14ac:dyDescent="0.25">
      <c r="O2358" s="42"/>
    </row>
    <row r="2359" spans="15:15" x14ac:dyDescent="0.25">
      <c r="O2359" s="42"/>
    </row>
    <row r="2360" spans="15:15" x14ac:dyDescent="0.25">
      <c r="O2360" s="42"/>
    </row>
    <row r="2361" spans="15:15" x14ac:dyDescent="0.25">
      <c r="O2361" s="42"/>
    </row>
    <row r="2362" spans="15:15" x14ac:dyDescent="0.25">
      <c r="O2362" s="42"/>
    </row>
    <row r="2363" spans="15:15" x14ac:dyDescent="0.25">
      <c r="O2363" s="42"/>
    </row>
    <row r="2364" spans="15:15" x14ac:dyDescent="0.25">
      <c r="O2364" s="42"/>
    </row>
    <row r="2365" spans="15:15" x14ac:dyDescent="0.25">
      <c r="O2365" s="42"/>
    </row>
    <row r="2366" spans="15:15" x14ac:dyDescent="0.25">
      <c r="O2366" s="42"/>
    </row>
    <row r="2367" spans="15:15" x14ac:dyDescent="0.25">
      <c r="O2367" s="42"/>
    </row>
    <row r="2368" spans="15:15" x14ac:dyDescent="0.25">
      <c r="O2368" s="42"/>
    </row>
    <row r="2369" spans="15:15" x14ac:dyDescent="0.25">
      <c r="O2369" s="42"/>
    </row>
    <row r="2370" spans="15:15" x14ac:dyDescent="0.25">
      <c r="O2370" s="42"/>
    </row>
    <row r="2371" spans="15:15" x14ac:dyDescent="0.25">
      <c r="O2371" s="42"/>
    </row>
    <row r="2372" spans="15:15" x14ac:dyDescent="0.25">
      <c r="O2372" s="42"/>
    </row>
    <row r="2373" spans="15:15" x14ac:dyDescent="0.25">
      <c r="O2373" s="42"/>
    </row>
    <row r="2374" spans="15:15" x14ac:dyDescent="0.25">
      <c r="O2374" s="42"/>
    </row>
    <row r="2375" spans="15:15" x14ac:dyDescent="0.25">
      <c r="O2375" s="42"/>
    </row>
    <row r="2376" spans="15:15" x14ac:dyDescent="0.25">
      <c r="O2376" s="42"/>
    </row>
    <row r="2377" spans="15:15" x14ac:dyDescent="0.25">
      <c r="O2377" s="42"/>
    </row>
    <row r="2378" spans="15:15" x14ac:dyDescent="0.25">
      <c r="O2378" s="42"/>
    </row>
    <row r="2379" spans="15:15" x14ac:dyDescent="0.25">
      <c r="O2379" s="42"/>
    </row>
    <row r="2380" spans="15:15" x14ac:dyDescent="0.25">
      <c r="O2380" s="42"/>
    </row>
    <row r="2381" spans="15:15" x14ac:dyDescent="0.25">
      <c r="O2381" s="42"/>
    </row>
    <row r="2382" spans="15:15" x14ac:dyDescent="0.25">
      <c r="O2382" s="42"/>
    </row>
    <row r="2383" spans="15:15" x14ac:dyDescent="0.25">
      <c r="O2383" s="42"/>
    </row>
    <row r="2384" spans="15:15" x14ac:dyDescent="0.25">
      <c r="O2384" s="42"/>
    </row>
    <row r="2385" spans="15:15" x14ac:dyDescent="0.25">
      <c r="O2385" s="42"/>
    </row>
    <row r="2386" spans="15:15" x14ac:dyDescent="0.25">
      <c r="O2386" s="42"/>
    </row>
    <row r="2387" spans="15:15" x14ac:dyDescent="0.25">
      <c r="O2387" s="42"/>
    </row>
    <row r="2388" spans="15:15" x14ac:dyDescent="0.25">
      <c r="O2388" s="42"/>
    </row>
    <row r="2389" spans="15:15" x14ac:dyDescent="0.25">
      <c r="O2389" s="42"/>
    </row>
    <row r="2390" spans="15:15" x14ac:dyDescent="0.25">
      <c r="O2390" s="42"/>
    </row>
    <row r="2391" spans="15:15" x14ac:dyDescent="0.25">
      <c r="O2391" s="42"/>
    </row>
    <row r="2392" spans="15:15" x14ac:dyDescent="0.25">
      <c r="O2392" s="42"/>
    </row>
    <row r="2393" spans="15:15" x14ac:dyDescent="0.25">
      <c r="O2393" s="42"/>
    </row>
    <row r="2394" spans="15:15" x14ac:dyDescent="0.25">
      <c r="O2394" s="42"/>
    </row>
    <row r="2395" spans="15:15" x14ac:dyDescent="0.25">
      <c r="O2395" s="42"/>
    </row>
    <row r="2396" spans="15:15" x14ac:dyDescent="0.25">
      <c r="O2396" s="42"/>
    </row>
    <row r="2397" spans="15:15" x14ac:dyDescent="0.25">
      <c r="O2397" s="42"/>
    </row>
    <row r="2398" spans="15:15" x14ac:dyDescent="0.25">
      <c r="O2398" s="42"/>
    </row>
    <row r="2399" spans="15:15" x14ac:dyDescent="0.25">
      <c r="O2399" s="42"/>
    </row>
    <row r="2400" spans="15:15" x14ac:dyDescent="0.25">
      <c r="O2400" s="42"/>
    </row>
    <row r="2401" spans="15:15" x14ac:dyDescent="0.25">
      <c r="O2401" s="42"/>
    </row>
    <row r="2402" spans="15:15" x14ac:dyDescent="0.25">
      <c r="O2402" s="42"/>
    </row>
    <row r="2403" spans="15:15" x14ac:dyDescent="0.25">
      <c r="O2403" s="42"/>
    </row>
    <row r="2404" spans="15:15" x14ac:dyDescent="0.25">
      <c r="O2404" s="42"/>
    </row>
    <row r="2405" spans="15:15" x14ac:dyDescent="0.25">
      <c r="O2405" s="42"/>
    </row>
    <row r="2406" spans="15:15" x14ac:dyDescent="0.25">
      <c r="O2406" s="42"/>
    </row>
    <row r="2407" spans="15:15" x14ac:dyDescent="0.25">
      <c r="O2407" s="42"/>
    </row>
    <row r="2408" spans="15:15" x14ac:dyDescent="0.25">
      <c r="O2408" s="42"/>
    </row>
    <row r="2409" spans="15:15" x14ac:dyDescent="0.25">
      <c r="O2409" s="42"/>
    </row>
    <row r="2410" spans="15:15" x14ac:dyDescent="0.25">
      <c r="O2410" s="42"/>
    </row>
    <row r="2411" spans="15:15" x14ac:dyDescent="0.25">
      <c r="O2411" s="42"/>
    </row>
    <row r="2412" spans="15:15" x14ac:dyDescent="0.25">
      <c r="O2412" s="42"/>
    </row>
    <row r="2413" spans="15:15" x14ac:dyDescent="0.25">
      <c r="O2413" s="42"/>
    </row>
    <row r="2414" spans="15:15" x14ac:dyDescent="0.25">
      <c r="O2414" s="42"/>
    </row>
    <row r="2415" spans="15:15" x14ac:dyDescent="0.25">
      <c r="O2415" s="42"/>
    </row>
    <row r="2416" spans="15:15" x14ac:dyDescent="0.25">
      <c r="O2416" s="42"/>
    </row>
    <row r="2417" spans="15:15" x14ac:dyDescent="0.25">
      <c r="O2417" s="42"/>
    </row>
    <row r="2418" spans="15:15" x14ac:dyDescent="0.25">
      <c r="O2418" s="42"/>
    </row>
    <row r="2419" spans="15:15" x14ac:dyDescent="0.25">
      <c r="O2419" s="42"/>
    </row>
    <row r="2420" spans="15:15" x14ac:dyDescent="0.25">
      <c r="O2420" s="42"/>
    </row>
    <row r="2421" spans="15:15" x14ac:dyDescent="0.25">
      <c r="O2421" s="42"/>
    </row>
    <row r="2422" spans="15:15" x14ac:dyDescent="0.25">
      <c r="O2422" s="42"/>
    </row>
    <row r="2423" spans="15:15" x14ac:dyDescent="0.25">
      <c r="O2423" s="42"/>
    </row>
    <row r="2424" spans="15:15" x14ac:dyDescent="0.25">
      <c r="O2424" s="42"/>
    </row>
    <row r="2425" spans="15:15" x14ac:dyDescent="0.25">
      <c r="O2425" s="42"/>
    </row>
    <row r="2426" spans="15:15" x14ac:dyDescent="0.25">
      <c r="O2426" s="42"/>
    </row>
    <row r="2427" spans="15:15" x14ac:dyDescent="0.25">
      <c r="O2427" s="42"/>
    </row>
    <row r="2428" spans="15:15" x14ac:dyDescent="0.25">
      <c r="O2428" s="42"/>
    </row>
    <row r="2429" spans="15:15" x14ac:dyDescent="0.25">
      <c r="O2429" s="42"/>
    </row>
    <row r="2430" spans="15:15" x14ac:dyDescent="0.25">
      <c r="O2430" s="42"/>
    </row>
    <row r="2431" spans="15:15" x14ac:dyDescent="0.25">
      <c r="O2431" s="42"/>
    </row>
    <row r="2432" spans="15:15" x14ac:dyDescent="0.25">
      <c r="O2432" s="42"/>
    </row>
    <row r="2433" spans="15:15" x14ac:dyDescent="0.25">
      <c r="O2433" s="42"/>
    </row>
    <row r="2434" spans="15:15" x14ac:dyDescent="0.25">
      <c r="O2434" s="42"/>
    </row>
    <row r="2435" spans="15:15" x14ac:dyDescent="0.25">
      <c r="O2435" s="42"/>
    </row>
    <row r="2436" spans="15:15" x14ac:dyDescent="0.25">
      <c r="O2436" s="42"/>
    </row>
    <row r="2437" spans="15:15" x14ac:dyDescent="0.25">
      <c r="O2437" s="42"/>
    </row>
    <row r="2438" spans="15:15" x14ac:dyDescent="0.25">
      <c r="O2438" s="42"/>
    </row>
    <row r="2439" spans="15:15" x14ac:dyDescent="0.25">
      <c r="O2439" s="42"/>
    </row>
    <row r="2440" spans="15:15" x14ac:dyDescent="0.25">
      <c r="O2440" s="42"/>
    </row>
    <row r="2441" spans="15:15" x14ac:dyDescent="0.25">
      <c r="O2441" s="42"/>
    </row>
    <row r="2442" spans="15:15" x14ac:dyDescent="0.25">
      <c r="O2442" s="42"/>
    </row>
    <row r="2443" spans="15:15" x14ac:dyDescent="0.25">
      <c r="O2443" s="42"/>
    </row>
    <row r="2444" spans="15:15" x14ac:dyDescent="0.25">
      <c r="O2444" s="42"/>
    </row>
    <row r="2445" spans="15:15" x14ac:dyDescent="0.25">
      <c r="O2445" s="42"/>
    </row>
    <row r="2446" spans="15:15" x14ac:dyDescent="0.25">
      <c r="O2446" s="42"/>
    </row>
    <row r="2447" spans="15:15" x14ac:dyDescent="0.25">
      <c r="O2447" s="42"/>
    </row>
    <row r="2448" spans="15:15" x14ac:dyDescent="0.25">
      <c r="O2448" s="42"/>
    </row>
    <row r="2449" spans="15:15" x14ac:dyDescent="0.25">
      <c r="O2449" s="42"/>
    </row>
    <row r="2450" spans="15:15" x14ac:dyDescent="0.25">
      <c r="O2450" s="42"/>
    </row>
    <row r="2451" spans="15:15" x14ac:dyDescent="0.25">
      <c r="O2451" s="42"/>
    </row>
    <row r="2452" spans="15:15" x14ac:dyDescent="0.25">
      <c r="O2452" s="42"/>
    </row>
    <row r="2453" spans="15:15" x14ac:dyDescent="0.25">
      <c r="O2453" s="42"/>
    </row>
    <row r="2454" spans="15:15" x14ac:dyDescent="0.25">
      <c r="O2454" s="42"/>
    </row>
    <row r="2455" spans="15:15" x14ac:dyDescent="0.25">
      <c r="O2455" s="42"/>
    </row>
    <row r="2456" spans="15:15" x14ac:dyDescent="0.25">
      <c r="O2456" s="42"/>
    </row>
    <row r="2457" spans="15:15" x14ac:dyDescent="0.25">
      <c r="O2457" s="42"/>
    </row>
    <row r="2458" spans="15:15" x14ac:dyDescent="0.25">
      <c r="O2458" s="42"/>
    </row>
    <row r="2459" spans="15:15" x14ac:dyDescent="0.25">
      <c r="O2459" s="42"/>
    </row>
    <row r="2460" spans="15:15" x14ac:dyDescent="0.25">
      <c r="O2460" s="42"/>
    </row>
    <row r="2461" spans="15:15" x14ac:dyDescent="0.25">
      <c r="O2461" s="42"/>
    </row>
    <row r="2462" spans="15:15" x14ac:dyDescent="0.25">
      <c r="O2462" s="42"/>
    </row>
    <row r="2463" spans="15:15" x14ac:dyDescent="0.25">
      <c r="O2463" s="42"/>
    </row>
    <row r="2464" spans="15:15" x14ac:dyDescent="0.25">
      <c r="O2464" s="42"/>
    </row>
    <row r="2465" spans="15:15" x14ac:dyDescent="0.25">
      <c r="O2465" s="42"/>
    </row>
    <row r="2466" spans="15:15" x14ac:dyDescent="0.25">
      <c r="O2466" s="42"/>
    </row>
    <row r="2467" spans="15:15" x14ac:dyDescent="0.25">
      <c r="O2467" s="42"/>
    </row>
    <row r="2468" spans="15:15" x14ac:dyDescent="0.25">
      <c r="O2468" s="42"/>
    </row>
    <row r="2469" spans="15:15" x14ac:dyDescent="0.25">
      <c r="O2469" s="42"/>
    </row>
    <row r="2470" spans="15:15" x14ac:dyDescent="0.25">
      <c r="O2470" s="42"/>
    </row>
    <row r="2471" spans="15:15" x14ac:dyDescent="0.25">
      <c r="O2471" s="42"/>
    </row>
    <row r="2472" spans="15:15" x14ac:dyDescent="0.25">
      <c r="O2472" s="42"/>
    </row>
    <row r="2473" spans="15:15" x14ac:dyDescent="0.25">
      <c r="O2473" s="42"/>
    </row>
    <row r="2474" spans="15:15" x14ac:dyDescent="0.25">
      <c r="O2474" s="42"/>
    </row>
    <row r="2475" spans="15:15" x14ac:dyDescent="0.25">
      <c r="O2475" s="42"/>
    </row>
    <row r="2476" spans="15:15" x14ac:dyDescent="0.25">
      <c r="O2476" s="42"/>
    </row>
    <row r="2477" spans="15:15" x14ac:dyDescent="0.25">
      <c r="O2477" s="42"/>
    </row>
    <row r="2478" spans="15:15" x14ac:dyDescent="0.25">
      <c r="O2478" s="42"/>
    </row>
    <row r="2479" spans="15:15" x14ac:dyDescent="0.25">
      <c r="O2479" s="42"/>
    </row>
    <row r="2480" spans="15:15" x14ac:dyDescent="0.25">
      <c r="O2480" s="42"/>
    </row>
    <row r="2481" spans="15:15" x14ac:dyDescent="0.25">
      <c r="O2481" s="42"/>
    </row>
    <row r="2482" spans="15:15" x14ac:dyDescent="0.25">
      <c r="O2482" s="42"/>
    </row>
    <row r="2483" spans="15:15" x14ac:dyDescent="0.25">
      <c r="O2483" s="42"/>
    </row>
    <row r="2484" spans="15:15" x14ac:dyDescent="0.25">
      <c r="O2484" s="42"/>
    </row>
    <row r="2485" spans="15:15" x14ac:dyDescent="0.25">
      <c r="O2485" s="42"/>
    </row>
    <row r="2486" spans="15:15" x14ac:dyDescent="0.25">
      <c r="O2486" s="42"/>
    </row>
    <row r="2487" spans="15:15" x14ac:dyDescent="0.25">
      <c r="O2487" s="42"/>
    </row>
    <row r="2488" spans="15:15" x14ac:dyDescent="0.25">
      <c r="O2488" s="42"/>
    </row>
    <row r="2489" spans="15:15" x14ac:dyDescent="0.25">
      <c r="O2489" s="42"/>
    </row>
    <row r="2490" spans="15:15" x14ac:dyDescent="0.25">
      <c r="O2490" s="42"/>
    </row>
    <row r="2491" spans="15:15" x14ac:dyDescent="0.25">
      <c r="O2491" s="42"/>
    </row>
    <row r="2492" spans="15:15" x14ac:dyDescent="0.25">
      <c r="O2492" s="42"/>
    </row>
    <row r="2493" spans="15:15" x14ac:dyDescent="0.25">
      <c r="O2493" s="42"/>
    </row>
    <row r="2494" spans="15:15" x14ac:dyDescent="0.25">
      <c r="O2494" s="42"/>
    </row>
    <row r="2495" spans="15:15" x14ac:dyDescent="0.25">
      <c r="O2495" s="42"/>
    </row>
    <row r="2496" spans="15:15" x14ac:dyDescent="0.25">
      <c r="O2496" s="42"/>
    </row>
    <row r="2497" spans="15:15" x14ac:dyDescent="0.25">
      <c r="O2497" s="42"/>
    </row>
    <row r="2498" spans="15:15" x14ac:dyDescent="0.25">
      <c r="O2498" s="42"/>
    </row>
    <row r="2499" spans="15:15" x14ac:dyDescent="0.25">
      <c r="O2499" s="42"/>
    </row>
    <row r="2500" spans="15:15" x14ac:dyDescent="0.25">
      <c r="O2500" s="42"/>
    </row>
    <row r="2501" spans="15:15" x14ac:dyDescent="0.25">
      <c r="O2501" s="42"/>
    </row>
    <row r="2502" spans="15:15" x14ac:dyDescent="0.25">
      <c r="O2502" s="42"/>
    </row>
    <row r="2503" spans="15:15" x14ac:dyDescent="0.25">
      <c r="O2503" s="42"/>
    </row>
    <row r="2504" spans="15:15" x14ac:dyDescent="0.25">
      <c r="O2504" s="42"/>
    </row>
    <row r="2505" spans="15:15" x14ac:dyDescent="0.25">
      <c r="O2505" s="42"/>
    </row>
    <row r="2506" spans="15:15" x14ac:dyDescent="0.25">
      <c r="O2506" s="42"/>
    </row>
    <row r="2507" spans="15:15" x14ac:dyDescent="0.25">
      <c r="O2507" s="42"/>
    </row>
    <row r="2508" spans="15:15" x14ac:dyDescent="0.25">
      <c r="O2508" s="42"/>
    </row>
    <row r="2509" spans="15:15" x14ac:dyDescent="0.25">
      <c r="O2509" s="42"/>
    </row>
    <row r="2510" spans="15:15" x14ac:dyDescent="0.25">
      <c r="O2510" s="42"/>
    </row>
    <row r="2511" spans="15:15" x14ac:dyDescent="0.25">
      <c r="O2511" s="42"/>
    </row>
    <row r="2512" spans="15:15" x14ac:dyDescent="0.25">
      <c r="O2512" s="42"/>
    </row>
    <row r="2513" spans="15:15" x14ac:dyDescent="0.25">
      <c r="O2513" s="42"/>
    </row>
    <row r="2514" spans="15:15" x14ac:dyDescent="0.25">
      <c r="O2514" s="42"/>
    </row>
    <row r="2515" spans="15:15" x14ac:dyDescent="0.25">
      <c r="O2515" s="42"/>
    </row>
    <row r="2516" spans="15:15" x14ac:dyDescent="0.25">
      <c r="O2516" s="42"/>
    </row>
    <row r="2517" spans="15:15" x14ac:dyDescent="0.25">
      <c r="O2517" s="42"/>
    </row>
    <row r="2518" spans="15:15" x14ac:dyDescent="0.25">
      <c r="O2518" s="42"/>
    </row>
    <row r="2519" spans="15:15" x14ac:dyDescent="0.25">
      <c r="O2519" s="42"/>
    </row>
    <row r="2520" spans="15:15" x14ac:dyDescent="0.25">
      <c r="O2520" s="42"/>
    </row>
    <row r="2521" spans="15:15" x14ac:dyDescent="0.25">
      <c r="O2521" s="42"/>
    </row>
    <row r="2522" spans="15:15" x14ac:dyDescent="0.25">
      <c r="O2522" s="42"/>
    </row>
    <row r="2523" spans="15:15" x14ac:dyDescent="0.25">
      <c r="O2523" s="42"/>
    </row>
    <row r="2524" spans="15:15" x14ac:dyDescent="0.25">
      <c r="O2524" s="42"/>
    </row>
    <row r="2525" spans="15:15" x14ac:dyDescent="0.25">
      <c r="O2525" s="42"/>
    </row>
    <row r="2526" spans="15:15" x14ac:dyDescent="0.25">
      <c r="O2526" s="42"/>
    </row>
    <row r="2527" spans="15:15" x14ac:dyDescent="0.25">
      <c r="O2527" s="42"/>
    </row>
    <row r="2528" spans="15:15" x14ac:dyDescent="0.25">
      <c r="O2528" s="42"/>
    </row>
    <row r="2529" spans="15:15" x14ac:dyDescent="0.25">
      <c r="O2529" s="42"/>
    </row>
    <row r="2530" spans="15:15" x14ac:dyDescent="0.25">
      <c r="O2530" s="42"/>
    </row>
    <row r="2531" spans="15:15" x14ac:dyDescent="0.25">
      <c r="O2531" s="42"/>
    </row>
    <row r="2532" spans="15:15" x14ac:dyDescent="0.25">
      <c r="O2532" s="42"/>
    </row>
    <row r="2533" spans="15:15" x14ac:dyDescent="0.25">
      <c r="O2533" s="42"/>
    </row>
    <row r="2534" spans="15:15" x14ac:dyDescent="0.25">
      <c r="O2534" s="42"/>
    </row>
    <row r="2535" spans="15:15" x14ac:dyDescent="0.25">
      <c r="O2535" s="42"/>
    </row>
    <row r="2536" spans="15:15" x14ac:dyDescent="0.25">
      <c r="O2536" s="42"/>
    </row>
    <row r="2537" spans="15:15" x14ac:dyDescent="0.25">
      <c r="O2537" s="42"/>
    </row>
    <row r="2538" spans="15:15" x14ac:dyDescent="0.25">
      <c r="O2538" s="42"/>
    </row>
    <row r="2539" spans="15:15" x14ac:dyDescent="0.25">
      <c r="O2539" s="42"/>
    </row>
    <row r="2540" spans="15:15" x14ac:dyDescent="0.25">
      <c r="O2540" s="42"/>
    </row>
    <row r="2541" spans="15:15" x14ac:dyDescent="0.25">
      <c r="O2541" s="42"/>
    </row>
    <row r="2542" spans="15:15" x14ac:dyDescent="0.25">
      <c r="O2542" s="42"/>
    </row>
    <row r="2543" spans="15:15" x14ac:dyDescent="0.25">
      <c r="O2543" s="42"/>
    </row>
    <row r="2544" spans="15:15" x14ac:dyDescent="0.25">
      <c r="O2544" s="42"/>
    </row>
    <row r="2545" spans="15:15" x14ac:dyDescent="0.25">
      <c r="O2545" s="42"/>
    </row>
    <row r="2546" spans="15:15" x14ac:dyDescent="0.25">
      <c r="O2546" s="42"/>
    </row>
    <row r="2547" spans="15:15" x14ac:dyDescent="0.25">
      <c r="O2547" s="42"/>
    </row>
    <row r="2548" spans="15:15" x14ac:dyDescent="0.25">
      <c r="O2548" s="42"/>
    </row>
    <row r="2549" spans="15:15" x14ac:dyDescent="0.25">
      <c r="O2549" s="42"/>
    </row>
    <row r="2550" spans="15:15" x14ac:dyDescent="0.25">
      <c r="O2550" s="42"/>
    </row>
    <row r="2551" spans="15:15" x14ac:dyDescent="0.25">
      <c r="O2551" s="42"/>
    </row>
    <row r="2552" spans="15:15" x14ac:dyDescent="0.25">
      <c r="O2552" s="42"/>
    </row>
    <row r="2553" spans="15:15" x14ac:dyDescent="0.25">
      <c r="O2553" s="42"/>
    </row>
    <row r="2554" spans="15:15" x14ac:dyDescent="0.25">
      <c r="O2554" s="42"/>
    </row>
    <row r="2555" spans="15:15" x14ac:dyDescent="0.25">
      <c r="O2555" s="42"/>
    </row>
    <row r="2556" spans="15:15" x14ac:dyDescent="0.25">
      <c r="O2556" s="42"/>
    </row>
    <row r="2557" spans="15:15" x14ac:dyDescent="0.25">
      <c r="O2557" s="42"/>
    </row>
    <row r="2558" spans="15:15" x14ac:dyDescent="0.25">
      <c r="O2558" s="42"/>
    </row>
    <row r="2559" spans="15:15" x14ac:dyDescent="0.25">
      <c r="O2559" s="42"/>
    </row>
    <row r="2560" spans="15:15" x14ac:dyDescent="0.25">
      <c r="O2560" s="42"/>
    </row>
    <row r="2561" spans="15:15" x14ac:dyDescent="0.25">
      <c r="O2561" s="42"/>
    </row>
    <row r="2562" spans="15:15" x14ac:dyDescent="0.25">
      <c r="O2562" s="42"/>
    </row>
    <row r="2563" spans="15:15" x14ac:dyDescent="0.25">
      <c r="O2563" s="42"/>
    </row>
    <row r="2564" spans="15:15" x14ac:dyDescent="0.25">
      <c r="O2564" s="42"/>
    </row>
    <row r="2565" spans="15:15" x14ac:dyDescent="0.25">
      <c r="O2565" s="42"/>
    </row>
    <row r="2566" spans="15:15" x14ac:dyDescent="0.25">
      <c r="O2566" s="42"/>
    </row>
    <row r="2567" spans="15:15" x14ac:dyDescent="0.25">
      <c r="O2567" s="42"/>
    </row>
    <row r="2568" spans="15:15" x14ac:dyDescent="0.25">
      <c r="O2568" s="42"/>
    </row>
    <row r="2569" spans="15:15" x14ac:dyDescent="0.25">
      <c r="O2569" s="42"/>
    </row>
    <row r="2570" spans="15:15" x14ac:dyDescent="0.25">
      <c r="O2570" s="42"/>
    </row>
    <row r="2571" spans="15:15" x14ac:dyDescent="0.25">
      <c r="O2571" s="42"/>
    </row>
    <row r="2572" spans="15:15" x14ac:dyDescent="0.25">
      <c r="O2572" s="42"/>
    </row>
    <row r="2573" spans="15:15" x14ac:dyDescent="0.25">
      <c r="O2573" s="42"/>
    </row>
    <row r="2574" spans="15:15" x14ac:dyDescent="0.25">
      <c r="O2574" s="42"/>
    </row>
    <row r="2575" spans="15:15" x14ac:dyDescent="0.25">
      <c r="O2575" s="42"/>
    </row>
    <row r="2576" spans="15:15" x14ac:dyDescent="0.25">
      <c r="O2576" s="42"/>
    </row>
    <row r="2577" spans="15:15" x14ac:dyDescent="0.25">
      <c r="O2577" s="42"/>
    </row>
    <row r="2578" spans="15:15" x14ac:dyDescent="0.25">
      <c r="O2578" s="42"/>
    </row>
    <row r="2579" spans="15:15" x14ac:dyDescent="0.25">
      <c r="O2579" s="42"/>
    </row>
    <row r="2580" spans="15:15" x14ac:dyDescent="0.25">
      <c r="O2580" s="42"/>
    </row>
    <row r="2581" spans="15:15" x14ac:dyDescent="0.25">
      <c r="O2581" s="42"/>
    </row>
    <row r="2582" spans="15:15" x14ac:dyDescent="0.25">
      <c r="O2582" s="42"/>
    </row>
    <row r="2583" spans="15:15" x14ac:dyDescent="0.25">
      <c r="O2583" s="42"/>
    </row>
    <row r="2584" spans="15:15" x14ac:dyDescent="0.25">
      <c r="O2584" s="42"/>
    </row>
    <row r="2585" spans="15:15" x14ac:dyDescent="0.25">
      <c r="O2585" s="42"/>
    </row>
    <row r="2586" spans="15:15" x14ac:dyDescent="0.25">
      <c r="O2586" s="42"/>
    </row>
    <row r="2587" spans="15:15" x14ac:dyDescent="0.25">
      <c r="O2587" s="42"/>
    </row>
    <row r="2588" spans="15:15" x14ac:dyDescent="0.25">
      <c r="O2588" s="42"/>
    </row>
    <row r="2589" spans="15:15" x14ac:dyDescent="0.25">
      <c r="O2589" s="42"/>
    </row>
    <row r="2590" spans="15:15" x14ac:dyDescent="0.25">
      <c r="O2590" s="42"/>
    </row>
    <row r="2591" spans="15:15" x14ac:dyDescent="0.25">
      <c r="O2591" s="42"/>
    </row>
    <row r="2592" spans="15:15" x14ac:dyDescent="0.25">
      <c r="O2592" s="42"/>
    </row>
    <row r="2593" spans="15:15" x14ac:dyDescent="0.25">
      <c r="O2593" s="42"/>
    </row>
    <row r="2594" spans="15:15" x14ac:dyDescent="0.25">
      <c r="O2594" s="42"/>
    </row>
    <row r="2595" spans="15:15" x14ac:dyDescent="0.25">
      <c r="O2595" s="42"/>
    </row>
    <row r="2596" spans="15:15" x14ac:dyDescent="0.25">
      <c r="O2596" s="42"/>
    </row>
    <row r="2597" spans="15:15" x14ac:dyDescent="0.25">
      <c r="O2597" s="42"/>
    </row>
    <row r="2598" spans="15:15" x14ac:dyDescent="0.25">
      <c r="O2598" s="42"/>
    </row>
    <row r="2599" spans="15:15" x14ac:dyDescent="0.25">
      <c r="O2599" s="42"/>
    </row>
    <row r="2600" spans="15:15" x14ac:dyDescent="0.25">
      <c r="O2600" s="42"/>
    </row>
    <row r="2601" spans="15:15" x14ac:dyDescent="0.25">
      <c r="O2601" s="42"/>
    </row>
    <row r="2602" spans="15:15" x14ac:dyDescent="0.25">
      <c r="O2602" s="42"/>
    </row>
    <row r="2603" spans="15:15" x14ac:dyDescent="0.25">
      <c r="O2603" s="42"/>
    </row>
    <row r="2604" spans="15:15" x14ac:dyDescent="0.25">
      <c r="O2604" s="42"/>
    </row>
    <row r="2605" spans="15:15" x14ac:dyDescent="0.25">
      <c r="O2605" s="42"/>
    </row>
    <row r="2606" spans="15:15" x14ac:dyDescent="0.25">
      <c r="O2606" s="42"/>
    </row>
    <row r="2607" spans="15:15" x14ac:dyDescent="0.25">
      <c r="O2607" s="42"/>
    </row>
    <row r="2608" spans="15:15" x14ac:dyDescent="0.25">
      <c r="O2608" s="42"/>
    </row>
    <row r="2609" spans="15:15" x14ac:dyDescent="0.25">
      <c r="O2609" s="42"/>
    </row>
    <row r="2610" spans="15:15" x14ac:dyDescent="0.25">
      <c r="O2610" s="42"/>
    </row>
    <row r="2611" spans="15:15" x14ac:dyDescent="0.25">
      <c r="O2611" s="42"/>
    </row>
    <row r="2612" spans="15:15" x14ac:dyDescent="0.25">
      <c r="O2612" s="42"/>
    </row>
    <row r="2613" spans="15:15" x14ac:dyDescent="0.25">
      <c r="O2613" s="42"/>
    </row>
    <row r="2614" spans="15:15" x14ac:dyDescent="0.25">
      <c r="O2614" s="42"/>
    </row>
    <row r="2615" spans="15:15" x14ac:dyDescent="0.25">
      <c r="O2615" s="42"/>
    </row>
    <row r="2616" spans="15:15" x14ac:dyDescent="0.25">
      <c r="O2616" s="42"/>
    </row>
    <row r="2617" spans="15:15" x14ac:dyDescent="0.25">
      <c r="O2617" s="42"/>
    </row>
    <row r="2618" spans="15:15" x14ac:dyDescent="0.25">
      <c r="O2618" s="42"/>
    </row>
    <row r="2619" spans="15:15" x14ac:dyDescent="0.25">
      <c r="O2619" s="42"/>
    </row>
    <row r="2620" spans="15:15" x14ac:dyDescent="0.25">
      <c r="O2620" s="42"/>
    </row>
    <row r="2621" spans="15:15" x14ac:dyDescent="0.25">
      <c r="O2621" s="42"/>
    </row>
    <row r="2622" spans="15:15" x14ac:dyDescent="0.25">
      <c r="O2622" s="42"/>
    </row>
    <row r="2623" spans="15:15" x14ac:dyDescent="0.25">
      <c r="O2623" s="42"/>
    </row>
    <row r="2624" spans="15:15" x14ac:dyDescent="0.25">
      <c r="O2624" s="42"/>
    </row>
    <row r="2625" spans="15:15" x14ac:dyDescent="0.25">
      <c r="O2625" s="42"/>
    </row>
    <row r="2626" spans="15:15" x14ac:dyDescent="0.25">
      <c r="O2626" s="42"/>
    </row>
    <row r="2627" spans="15:15" x14ac:dyDescent="0.25">
      <c r="O2627" s="42"/>
    </row>
    <row r="2628" spans="15:15" x14ac:dyDescent="0.25">
      <c r="O2628" s="42"/>
    </row>
    <row r="2629" spans="15:15" x14ac:dyDescent="0.25">
      <c r="O2629" s="42"/>
    </row>
    <row r="2630" spans="15:15" x14ac:dyDescent="0.25">
      <c r="O2630" s="42"/>
    </row>
    <row r="2631" spans="15:15" x14ac:dyDescent="0.25">
      <c r="O2631" s="42"/>
    </row>
    <row r="2632" spans="15:15" x14ac:dyDescent="0.25">
      <c r="O2632" s="42"/>
    </row>
    <row r="2633" spans="15:15" x14ac:dyDescent="0.25">
      <c r="O2633" s="42"/>
    </row>
    <row r="2634" spans="15:15" x14ac:dyDescent="0.25">
      <c r="O2634" s="42"/>
    </row>
    <row r="2635" spans="15:15" x14ac:dyDescent="0.25">
      <c r="O2635" s="42"/>
    </row>
    <row r="2636" spans="15:15" x14ac:dyDescent="0.25">
      <c r="O2636" s="42"/>
    </row>
    <row r="2637" spans="15:15" x14ac:dyDescent="0.25">
      <c r="O2637" s="42"/>
    </row>
    <row r="2638" spans="15:15" x14ac:dyDescent="0.25">
      <c r="O2638" s="42"/>
    </row>
    <row r="2639" spans="15:15" x14ac:dyDescent="0.25">
      <c r="O2639" s="42"/>
    </row>
    <row r="2640" spans="15:15" x14ac:dyDescent="0.25">
      <c r="O2640" s="42"/>
    </row>
    <row r="2641" spans="15:15" x14ac:dyDescent="0.25">
      <c r="O2641" s="42"/>
    </row>
    <row r="2642" spans="15:15" x14ac:dyDescent="0.25">
      <c r="O2642" s="42"/>
    </row>
    <row r="2643" spans="15:15" x14ac:dyDescent="0.25">
      <c r="O2643" s="42"/>
    </row>
    <row r="2644" spans="15:15" x14ac:dyDescent="0.25">
      <c r="O2644" s="42"/>
    </row>
    <row r="2645" spans="15:15" x14ac:dyDescent="0.25">
      <c r="O2645" s="42"/>
    </row>
    <row r="2646" spans="15:15" x14ac:dyDescent="0.25">
      <c r="O2646" s="42"/>
    </row>
    <row r="2647" spans="15:15" x14ac:dyDescent="0.25">
      <c r="O2647" s="42"/>
    </row>
    <row r="2648" spans="15:15" x14ac:dyDescent="0.25">
      <c r="O2648" s="42"/>
    </row>
    <row r="2649" spans="15:15" x14ac:dyDescent="0.25">
      <c r="O2649" s="42"/>
    </row>
    <row r="2650" spans="15:15" x14ac:dyDescent="0.25">
      <c r="O2650" s="42"/>
    </row>
    <row r="2651" spans="15:15" x14ac:dyDescent="0.25">
      <c r="O2651" s="42"/>
    </row>
    <row r="2652" spans="15:15" x14ac:dyDescent="0.25">
      <c r="O2652" s="42"/>
    </row>
    <row r="2653" spans="15:15" x14ac:dyDescent="0.25">
      <c r="O2653" s="42"/>
    </row>
    <row r="2654" spans="15:15" x14ac:dyDescent="0.25">
      <c r="O2654" s="42"/>
    </row>
    <row r="2655" spans="15:15" x14ac:dyDescent="0.25">
      <c r="O2655" s="42"/>
    </row>
    <row r="2656" spans="15:15" x14ac:dyDescent="0.25">
      <c r="O2656" s="42"/>
    </row>
    <row r="2657" spans="15:15" x14ac:dyDescent="0.25">
      <c r="O2657" s="42"/>
    </row>
    <row r="2658" spans="15:15" x14ac:dyDescent="0.25">
      <c r="O2658" s="42"/>
    </row>
    <row r="2659" spans="15:15" x14ac:dyDescent="0.25">
      <c r="O2659" s="42"/>
    </row>
    <row r="2660" spans="15:15" x14ac:dyDescent="0.25">
      <c r="O2660" s="42"/>
    </row>
    <row r="2661" spans="15:15" x14ac:dyDescent="0.25">
      <c r="O2661" s="42"/>
    </row>
    <row r="2662" spans="15:15" x14ac:dyDescent="0.25">
      <c r="O2662" s="42"/>
    </row>
    <row r="2663" spans="15:15" x14ac:dyDescent="0.25">
      <c r="O2663" s="42"/>
    </row>
    <row r="2664" spans="15:15" x14ac:dyDescent="0.25">
      <c r="O2664" s="42"/>
    </row>
    <row r="2665" spans="15:15" x14ac:dyDescent="0.25">
      <c r="O2665" s="42"/>
    </row>
    <row r="2666" spans="15:15" x14ac:dyDescent="0.25">
      <c r="O2666" s="42"/>
    </row>
    <row r="2667" spans="15:15" x14ac:dyDescent="0.25">
      <c r="O2667" s="42"/>
    </row>
    <row r="2668" spans="15:15" x14ac:dyDescent="0.25">
      <c r="O2668" s="42"/>
    </row>
    <row r="2669" spans="15:15" x14ac:dyDescent="0.25">
      <c r="O2669" s="42"/>
    </row>
    <row r="2670" spans="15:15" x14ac:dyDescent="0.25">
      <c r="O2670" s="42"/>
    </row>
    <row r="2671" spans="15:15" x14ac:dyDescent="0.25">
      <c r="O2671" s="42"/>
    </row>
    <row r="2672" spans="15:15" x14ac:dyDescent="0.25">
      <c r="O2672" s="42"/>
    </row>
    <row r="2673" spans="15:15" x14ac:dyDescent="0.25">
      <c r="O2673" s="42"/>
    </row>
    <row r="2674" spans="15:15" x14ac:dyDescent="0.25">
      <c r="O2674" s="42"/>
    </row>
    <row r="2675" spans="15:15" x14ac:dyDescent="0.25">
      <c r="O2675" s="42"/>
    </row>
    <row r="2676" spans="15:15" x14ac:dyDescent="0.25">
      <c r="O2676" s="42"/>
    </row>
    <row r="2677" spans="15:15" x14ac:dyDescent="0.25">
      <c r="O2677" s="42"/>
    </row>
    <row r="2678" spans="15:15" x14ac:dyDescent="0.25">
      <c r="O2678" s="42"/>
    </row>
    <row r="2679" spans="15:15" x14ac:dyDescent="0.25">
      <c r="O2679" s="42"/>
    </row>
    <row r="2680" spans="15:15" x14ac:dyDescent="0.25">
      <c r="O2680" s="42"/>
    </row>
    <row r="2681" spans="15:15" x14ac:dyDescent="0.25">
      <c r="O2681" s="42"/>
    </row>
    <row r="2682" spans="15:15" x14ac:dyDescent="0.25">
      <c r="O2682" s="42"/>
    </row>
    <row r="2683" spans="15:15" x14ac:dyDescent="0.25">
      <c r="O2683" s="42"/>
    </row>
    <row r="2684" spans="15:15" x14ac:dyDescent="0.25">
      <c r="O2684" s="42"/>
    </row>
    <row r="2685" spans="15:15" x14ac:dyDescent="0.25">
      <c r="O2685" s="42"/>
    </row>
    <row r="2686" spans="15:15" x14ac:dyDescent="0.25">
      <c r="O2686" s="42"/>
    </row>
    <row r="2687" spans="15:15" x14ac:dyDescent="0.25">
      <c r="O2687" s="42"/>
    </row>
    <row r="2688" spans="15:15" x14ac:dyDescent="0.25">
      <c r="O2688" s="42"/>
    </row>
    <row r="2689" spans="15:15" x14ac:dyDescent="0.25">
      <c r="O2689" s="42"/>
    </row>
    <row r="2690" spans="15:15" x14ac:dyDescent="0.25">
      <c r="O2690" s="42"/>
    </row>
    <row r="2691" spans="15:15" x14ac:dyDescent="0.25">
      <c r="O2691" s="42"/>
    </row>
    <row r="2692" spans="15:15" x14ac:dyDescent="0.25">
      <c r="O2692" s="42"/>
    </row>
    <row r="2693" spans="15:15" x14ac:dyDescent="0.25">
      <c r="O2693" s="42"/>
    </row>
    <row r="2694" spans="15:15" x14ac:dyDescent="0.25">
      <c r="O2694" s="42"/>
    </row>
    <row r="2695" spans="15:15" x14ac:dyDescent="0.25">
      <c r="O2695" s="42"/>
    </row>
    <row r="2696" spans="15:15" x14ac:dyDescent="0.25">
      <c r="O2696" s="42"/>
    </row>
    <row r="2697" spans="15:15" x14ac:dyDescent="0.25">
      <c r="O2697" s="42"/>
    </row>
    <row r="2698" spans="15:15" x14ac:dyDescent="0.25">
      <c r="O2698" s="42"/>
    </row>
    <row r="2699" spans="15:15" x14ac:dyDescent="0.25">
      <c r="O2699" s="42"/>
    </row>
    <row r="2700" spans="15:15" x14ac:dyDescent="0.25">
      <c r="O2700" s="42"/>
    </row>
    <row r="2701" spans="15:15" x14ac:dyDescent="0.25">
      <c r="O2701" s="42"/>
    </row>
    <row r="2702" spans="15:15" x14ac:dyDescent="0.25">
      <c r="O2702" s="42"/>
    </row>
    <row r="2703" spans="15:15" x14ac:dyDescent="0.25">
      <c r="O2703" s="42"/>
    </row>
    <row r="2704" spans="15:15" x14ac:dyDescent="0.25">
      <c r="O2704" s="42"/>
    </row>
    <row r="2705" spans="15:15" x14ac:dyDescent="0.25">
      <c r="O2705" s="42"/>
    </row>
    <row r="2706" spans="15:15" x14ac:dyDescent="0.25">
      <c r="O2706" s="42"/>
    </row>
    <row r="2707" spans="15:15" x14ac:dyDescent="0.25">
      <c r="O2707" s="42"/>
    </row>
    <row r="2708" spans="15:15" x14ac:dyDescent="0.25">
      <c r="O2708" s="42"/>
    </row>
    <row r="2709" spans="15:15" x14ac:dyDescent="0.25">
      <c r="O2709" s="42"/>
    </row>
    <row r="2710" spans="15:15" x14ac:dyDescent="0.25">
      <c r="O2710" s="42"/>
    </row>
    <row r="2711" spans="15:15" x14ac:dyDescent="0.25">
      <c r="O2711" s="42"/>
    </row>
    <row r="2712" spans="15:15" x14ac:dyDescent="0.25">
      <c r="O2712" s="42"/>
    </row>
    <row r="2713" spans="15:15" x14ac:dyDescent="0.25">
      <c r="O2713" s="42"/>
    </row>
    <row r="2714" spans="15:15" x14ac:dyDescent="0.25">
      <c r="O2714" s="42"/>
    </row>
    <row r="2715" spans="15:15" x14ac:dyDescent="0.25">
      <c r="O2715" s="42"/>
    </row>
    <row r="2716" spans="15:15" x14ac:dyDescent="0.25">
      <c r="O2716" s="42"/>
    </row>
    <row r="2717" spans="15:15" x14ac:dyDescent="0.25">
      <c r="O2717" s="42"/>
    </row>
    <row r="2718" spans="15:15" x14ac:dyDescent="0.25">
      <c r="O2718" s="42"/>
    </row>
    <row r="2719" spans="15:15" x14ac:dyDescent="0.25">
      <c r="O2719" s="42"/>
    </row>
    <row r="2720" spans="15:15" x14ac:dyDescent="0.25">
      <c r="O2720" s="42"/>
    </row>
    <row r="2721" spans="15:15" x14ac:dyDescent="0.25">
      <c r="O2721" s="42"/>
    </row>
    <row r="2722" spans="15:15" x14ac:dyDescent="0.25">
      <c r="O2722" s="42"/>
    </row>
    <row r="2723" spans="15:15" x14ac:dyDescent="0.25">
      <c r="O2723" s="42"/>
    </row>
    <row r="2724" spans="15:15" x14ac:dyDescent="0.25">
      <c r="O2724" s="42"/>
    </row>
    <row r="2725" spans="15:15" x14ac:dyDescent="0.25">
      <c r="O2725" s="42"/>
    </row>
    <row r="2726" spans="15:15" x14ac:dyDescent="0.25">
      <c r="O2726" s="42"/>
    </row>
    <row r="2727" spans="15:15" x14ac:dyDescent="0.25">
      <c r="O2727" s="42"/>
    </row>
    <row r="2728" spans="15:15" x14ac:dyDescent="0.25">
      <c r="O2728" s="42"/>
    </row>
    <row r="2729" spans="15:15" x14ac:dyDescent="0.25">
      <c r="O2729" s="42"/>
    </row>
    <row r="2730" spans="15:15" x14ac:dyDescent="0.25">
      <c r="O2730" s="42"/>
    </row>
    <row r="2731" spans="15:15" x14ac:dyDescent="0.25">
      <c r="O2731" s="42"/>
    </row>
    <row r="2732" spans="15:15" x14ac:dyDescent="0.25">
      <c r="O2732" s="42"/>
    </row>
    <row r="2733" spans="15:15" x14ac:dyDescent="0.25">
      <c r="O2733" s="42"/>
    </row>
    <row r="2734" spans="15:15" x14ac:dyDescent="0.25">
      <c r="O2734" s="42"/>
    </row>
    <row r="2735" spans="15:15" x14ac:dyDescent="0.25">
      <c r="O2735" s="42"/>
    </row>
    <row r="2736" spans="15:15" x14ac:dyDescent="0.25">
      <c r="O2736" s="42"/>
    </row>
    <row r="2737" spans="15:15" x14ac:dyDescent="0.25">
      <c r="O2737" s="42"/>
    </row>
    <row r="2738" spans="15:15" x14ac:dyDescent="0.25">
      <c r="O2738" s="42"/>
    </row>
    <row r="2739" spans="15:15" x14ac:dyDescent="0.25">
      <c r="O2739" s="42"/>
    </row>
    <row r="2740" spans="15:15" x14ac:dyDescent="0.25">
      <c r="O2740" s="42"/>
    </row>
    <row r="2741" spans="15:15" x14ac:dyDescent="0.25">
      <c r="O2741" s="42"/>
    </row>
    <row r="2742" spans="15:15" x14ac:dyDescent="0.25">
      <c r="O2742" s="42"/>
    </row>
    <row r="2743" spans="15:15" x14ac:dyDescent="0.25">
      <c r="O2743" s="42"/>
    </row>
    <row r="2744" spans="15:15" x14ac:dyDescent="0.25">
      <c r="O2744" s="42"/>
    </row>
    <row r="2745" spans="15:15" x14ac:dyDescent="0.25">
      <c r="O2745" s="42"/>
    </row>
    <row r="2746" spans="15:15" x14ac:dyDescent="0.25">
      <c r="O2746" s="42"/>
    </row>
    <row r="2747" spans="15:15" x14ac:dyDescent="0.25">
      <c r="O2747" s="42"/>
    </row>
    <row r="2748" spans="15:15" x14ac:dyDescent="0.25">
      <c r="O2748" s="42"/>
    </row>
    <row r="2749" spans="15:15" x14ac:dyDescent="0.25">
      <c r="O2749" s="42"/>
    </row>
    <row r="2750" spans="15:15" x14ac:dyDescent="0.25">
      <c r="O2750" s="42"/>
    </row>
    <row r="2751" spans="15:15" x14ac:dyDescent="0.25">
      <c r="O2751" s="42"/>
    </row>
    <row r="2752" spans="15:15" x14ac:dyDescent="0.25">
      <c r="O2752" s="42"/>
    </row>
    <row r="2753" spans="15:15" x14ac:dyDescent="0.25">
      <c r="O2753" s="42"/>
    </row>
    <row r="2754" spans="15:15" x14ac:dyDescent="0.25">
      <c r="O2754" s="42"/>
    </row>
    <row r="2755" spans="15:15" x14ac:dyDescent="0.25">
      <c r="O2755" s="42"/>
    </row>
    <row r="2756" spans="15:15" x14ac:dyDescent="0.25">
      <c r="O2756" s="42"/>
    </row>
    <row r="2757" spans="15:15" x14ac:dyDescent="0.25">
      <c r="O2757" s="42"/>
    </row>
    <row r="2758" spans="15:15" x14ac:dyDescent="0.25">
      <c r="O2758" s="42"/>
    </row>
    <row r="2759" spans="15:15" x14ac:dyDescent="0.25">
      <c r="O2759" s="42"/>
    </row>
    <row r="2760" spans="15:15" x14ac:dyDescent="0.25">
      <c r="O2760" s="42"/>
    </row>
    <row r="2761" spans="15:15" x14ac:dyDescent="0.25">
      <c r="O2761" s="42"/>
    </row>
    <row r="2762" spans="15:15" x14ac:dyDescent="0.25">
      <c r="O2762" s="42"/>
    </row>
    <row r="2763" spans="15:15" x14ac:dyDescent="0.25">
      <c r="O2763" s="42"/>
    </row>
    <row r="2764" spans="15:15" x14ac:dyDescent="0.25">
      <c r="O2764" s="42"/>
    </row>
    <row r="2765" spans="15:15" x14ac:dyDescent="0.25">
      <c r="O2765" s="42"/>
    </row>
    <row r="2766" spans="15:15" x14ac:dyDescent="0.25">
      <c r="O2766" s="42"/>
    </row>
    <row r="2767" spans="15:15" x14ac:dyDescent="0.25">
      <c r="O2767" s="42"/>
    </row>
    <row r="2768" spans="15:15" x14ac:dyDescent="0.25">
      <c r="O2768" s="42"/>
    </row>
    <row r="2769" spans="15:15" x14ac:dyDescent="0.25">
      <c r="O2769" s="42"/>
    </row>
    <row r="2770" spans="15:15" x14ac:dyDescent="0.25">
      <c r="O2770" s="42"/>
    </row>
    <row r="2771" spans="15:15" x14ac:dyDescent="0.25">
      <c r="O2771" s="42"/>
    </row>
    <row r="2772" spans="15:15" x14ac:dyDescent="0.25">
      <c r="O2772" s="42"/>
    </row>
    <row r="2773" spans="15:15" x14ac:dyDescent="0.25">
      <c r="O2773" s="42"/>
    </row>
    <row r="2774" spans="15:15" x14ac:dyDescent="0.25">
      <c r="O2774" s="42"/>
    </row>
    <row r="2775" spans="15:15" x14ac:dyDescent="0.25">
      <c r="O2775" s="42"/>
    </row>
    <row r="2776" spans="15:15" x14ac:dyDescent="0.25">
      <c r="O2776" s="42"/>
    </row>
    <row r="2777" spans="15:15" x14ac:dyDescent="0.25">
      <c r="O2777" s="42"/>
    </row>
    <row r="2778" spans="15:15" x14ac:dyDescent="0.25">
      <c r="O2778" s="42"/>
    </row>
    <row r="2779" spans="15:15" x14ac:dyDescent="0.25">
      <c r="O2779" s="42"/>
    </row>
    <row r="2780" spans="15:15" x14ac:dyDescent="0.25">
      <c r="O2780" s="42"/>
    </row>
    <row r="2781" spans="15:15" x14ac:dyDescent="0.25">
      <c r="O2781" s="42"/>
    </row>
    <row r="2782" spans="15:15" x14ac:dyDescent="0.25">
      <c r="O2782" s="42"/>
    </row>
    <row r="2783" spans="15:15" x14ac:dyDescent="0.25">
      <c r="O2783" s="42"/>
    </row>
    <row r="2784" spans="15:15" x14ac:dyDescent="0.25">
      <c r="O2784" s="42"/>
    </row>
    <row r="2785" spans="15:15" x14ac:dyDescent="0.25">
      <c r="O2785" s="42"/>
    </row>
    <row r="2786" spans="15:15" x14ac:dyDescent="0.25">
      <c r="O2786" s="42"/>
    </row>
    <row r="2787" spans="15:15" x14ac:dyDescent="0.25">
      <c r="O2787" s="42"/>
    </row>
    <row r="2788" spans="15:15" x14ac:dyDescent="0.25">
      <c r="O2788" s="42"/>
    </row>
    <row r="2789" spans="15:15" x14ac:dyDescent="0.25">
      <c r="O2789" s="42"/>
    </row>
    <row r="2790" spans="15:15" x14ac:dyDescent="0.25">
      <c r="O2790" s="42"/>
    </row>
    <row r="2791" spans="15:15" x14ac:dyDescent="0.25">
      <c r="O2791" s="42"/>
    </row>
    <row r="2792" spans="15:15" x14ac:dyDescent="0.25">
      <c r="O2792" s="42"/>
    </row>
    <row r="2793" spans="15:15" x14ac:dyDescent="0.25">
      <c r="O2793" s="42"/>
    </row>
    <row r="2794" spans="15:15" x14ac:dyDescent="0.25">
      <c r="O2794" s="42"/>
    </row>
    <row r="2795" spans="15:15" x14ac:dyDescent="0.25">
      <c r="O2795" s="42"/>
    </row>
    <row r="2796" spans="15:15" x14ac:dyDescent="0.25">
      <c r="O2796" s="42"/>
    </row>
    <row r="2797" spans="15:15" x14ac:dyDescent="0.25">
      <c r="O2797" s="42"/>
    </row>
    <row r="2798" spans="15:15" x14ac:dyDescent="0.25">
      <c r="O2798" s="42"/>
    </row>
    <row r="2799" spans="15:15" x14ac:dyDescent="0.25">
      <c r="O2799" s="42"/>
    </row>
    <row r="2800" spans="15:15" x14ac:dyDescent="0.25">
      <c r="O2800" s="42"/>
    </row>
    <row r="2801" spans="15:15" x14ac:dyDescent="0.25">
      <c r="O2801" s="42"/>
    </row>
    <row r="2802" spans="15:15" x14ac:dyDescent="0.25">
      <c r="O2802" s="42"/>
    </row>
    <row r="2803" spans="15:15" x14ac:dyDescent="0.25">
      <c r="O2803" s="42"/>
    </row>
    <row r="2804" spans="15:15" x14ac:dyDescent="0.25">
      <c r="O2804" s="42"/>
    </row>
    <row r="2805" spans="15:15" x14ac:dyDescent="0.25">
      <c r="O2805" s="42"/>
    </row>
    <row r="2806" spans="15:15" x14ac:dyDescent="0.25">
      <c r="O2806" s="42"/>
    </row>
    <row r="2807" spans="15:15" x14ac:dyDescent="0.25">
      <c r="O2807" s="42"/>
    </row>
    <row r="2808" spans="15:15" x14ac:dyDescent="0.25">
      <c r="O2808" s="42"/>
    </row>
    <row r="2809" spans="15:15" x14ac:dyDescent="0.25">
      <c r="O2809" s="42"/>
    </row>
    <row r="2810" spans="15:15" x14ac:dyDescent="0.25">
      <c r="O2810" s="42"/>
    </row>
    <row r="2811" spans="15:15" x14ac:dyDescent="0.25">
      <c r="O2811" s="42"/>
    </row>
    <row r="2812" spans="15:15" x14ac:dyDescent="0.25">
      <c r="O2812" s="42"/>
    </row>
    <row r="2813" spans="15:15" x14ac:dyDescent="0.25">
      <c r="O2813" s="42"/>
    </row>
    <row r="2814" spans="15:15" x14ac:dyDescent="0.25">
      <c r="O2814" s="42"/>
    </row>
    <row r="2815" spans="15:15" x14ac:dyDescent="0.25">
      <c r="O2815" s="42"/>
    </row>
    <row r="2816" spans="15:15" x14ac:dyDescent="0.25">
      <c r="O2816" s="42"/>
    </row>
    <row r="2817" spans="15:15" x14ac:dyDescent="0.25">
      <c r="O2817" s="42"/>
    </row>
    <row r="2818" spans="15:15" x14ac:dyDescent="0.25">
      <c r="O2818" s="42"/>
    </row>
    <row r="2819" spans="15:15" x14ac:dyDescent="0.25">
      <c r="O2819" s="42"/>
    </row>
    <row r="2820" spans="15:15" x14ac:dyDescent="0.25">
      <c r="O2820" s="42"/>
    </row>
    <row r="2821" spans="15:15" x14ac:dyDescent="0.25">
      <c r="O2821" s="42"/>
    </row>
    <row r="2822" spans="15:15" x14ac:dyDescent="0.25">
      <c r="O2822" s="42"/>
    </row>
    <row r="2823" spans="15:15" x14ac:dyDescent="0.25">
      <c r="O2823" s="42"/>
    </row>
    <row r="2824" spans="15:15" x14ac:dyDescent="0.25">
      <c r="O2824" s="42"/>
    </row>
    <row r="2825" spans="15:15" x14ac:dyDescent="0.25">
      <c r="O2825" s="42"/>
    </row>
    <row r="2826" spans="15:15" x14ac:dyDescent="0.25">
      <c r="O2826" s="42"/>
    </row>
    <row r="2827" spans="15:15" x14ac:dyDescent="0.25">
      <c r="O2827" s="42"/>
    </row>
    <row r="2828" spans="15:15" x14ac:dyDescent="0.25">
      <c r="O2828" s="42"/>
    </row>
    <row r="2829" spans="15:15" x14ac:dyDescent="0.25">
      <c r="O2829" s="42"/>
    </row>
    <row r="2830" spans="15:15" x14ac:dyDescent="0.25">
      <c r="O2830" s="42"/>
    </row>
    <row r="2831" spans="15:15" x14ac:dyDescent="0.25">
      <c r="O2831" s="42"/>
    </row>
    <row r="2832" spans="15:15" x14ac:dyDescent="0.25">
      <c r="O2832" s="42"/>
    </row>
    <row r="2833" spans="15:15" x14ac:dyDescent="0.25">
      <c r="O2833" s="42"/>
    </row>
    <row r="2834" spans="15:15" x14ac:dyDescent="0.25">
      <c r="O2834" s="42"/>
    </row>
    <row r="2835" spans="15:15" x14ac:dyDescent="0.25">
      <c r="O2835" s="42"/>
    </row>
    <row r="2836" spans="15:15" x14ac:dyDescent="0.25">
      <c r="O2836" s="42"/>
    </row>
    <row r="2837" spans="15:15" x14ac:dyDescent="0.25">
      <c r="O2837" s="42"/>
    </row>
    <row r="2838" spans="15:15" x14ac:dyDescent="0.25">
      <c r="O2838" s="42"/>
    </row>
    <row r="2839" spans="15:15" x14ac:dyDescent="0.25">
      <c r="O2839" s="42"/>
    </row>
    <row r="2840" spans="15:15" x14ac:dyDescent="0.25">
      <c r="O2840" s="42"/>
    </row>
    <row r="2841" spans="15:15" x14ac:dyDescent="0.25">
      <c r="O2841" s="42"/>
    </row>
    <row r="2842" spans="15:15" x14ac:dyDescent="0.25">
      <c r="O2842" s="42"/>
    </row>
    <row r="2843" spans="15:15" x14ac:dyDescent="0.25">
      <c r="O2843" s="42"/>
    </row>
    <row r="2844" spans="15:15" x14ac:dyDescent="0.25">
      <c r="O2844" s="42"/>
    </row>
    <row r="2845" spans="15:15" x14ac:dyDescent="0.25">
      <c r="O2845" s="42"/>
    </row>
    <row r="2846" spans="15:15" x14ac:dyDescent="0.25">
      <c r="O2846" s="42"/>
    </row>
    <row r="2847" spans="15:15" x14ac:dyDescent="0.25">
      <c r="O2847" s="42"/>
    </row>
    <row r="2848" spans="15:15" x14ac:dyDescent="0.25">
      <c r="O2848" s="42"/>
    </row>
    <row r="2849" spans="15:15" x14ac:dyDescent="0.25">
      <c r="O2849" s="42"/>
    </row>
    <row r="2850" spans="15:15" x14ac:dyDescent="0.25">
      <c r="O2850" s="42"/>
    </row>
    <row r="2851" spans="15:15" x14ac:dyDescent="0.25">
      <c r="O2851" s="42"/>
    </row>
    <row r="2852" spans="15:15" x14ac:dyDescent="0.25">
      <c r="O2852" s="42"/>
    </row>
    <row r="2853" spans="15:15" x14ac:dyDescent="0.25">
      <c r="O2853" s="42"/>
    </row>
    <row r="2854" spans="15:15" x14ac:dyDescent="0.25">
      <c r="O2854" s="42"/>
    </row>
    <row r="2855" spans="15:15" x14ac:dyDescent="0.25">
      <c r="O2855" s="42"/>
    </row>
    <row r="2856" spans="15:15" x14ac:dyDescent="0.25">
      <c r="O2856" s="42"/>
    </row>
    <row r="2857" spans="15:15" x14ac:dyDescent="0.25">
      <c r="O2857" s="42"/>
    </row>
    <row r="2858" spans="15:15" x14ac:dyDescent="0.25">
      <c r="O2858" s="42"/>
    </row>
    <row r="2859" spans="15:15" x14ac:dyDescent="0.25">
      <c r="O2859" s="42"/>
    </row>
    <row r="2860" spans="15:15" x14ac:dyDescent="0.25">
      <c r="O2860" s="42"/>
    </row>
    <row r="2861" spans="15:15" x14ac:dyDescent="0.25">
      <c r="O2861" s="42"/>
    </row>
    <row r="2862" spans="15:15" x14ac:dyDescent="0.25">
      <c r="O2862" s="42"/>
    </row>
    <row r="2863" spans="15:15" x14ac:dyDescent="0.25">
      <c r="O2863" s="42"/>
    </row>
    <row r="2864" spans="15:15" x14ac:dyDescent="0.25">
      <c r="O2864" s="42"/>
    </row>
    <row r="2865" spans="15:15" x14ac:dyDescent="0.25">
      <c r="O2865" s="42"/>
    </row>
    <row r="2866" spans="15:15" x14ac:dyDescent="0.25">
      <c r="O2866" s="42"/>
    </row>
    <row r="2867" spans="15:15" x14ac:dyDescent="0.25">
      <c r="O2867" s="42"/>
    </row>
    <row r="2868" spans="15:15" x14ac:dyDescent="0.25">
      <c r="O2868" s="42"/>
    </row>
    <row r="2869" spans="15:15" x14ac:dyDescent="0.25">
      <c r="O2869" s="42"/>
    </row>
    <row r="2870" spans="15:15" x14ac:dyDescent="0.25">
      <c r="O2870" s="42"/>
    </row>
    <row r="2871" spans="15:15" x14ac:dyDescent="0.25">
      <c r="O2871" s="42"/>
    </row>
    <row r="2872" spans="15:15" x14ac:dyDescent="0.25">
      <c r="O2872" s="42"/>
    </row>
    <row r="2873" spans="15:15" x14ac:dyDescent="0.25">
      <c r="O2873" s="42"/>
    </row>
    <row r="2874" spans="15:15" x14ac:dyDescent="0.25">
      <c r="O2874" s="42"/>
    </row>
    <row r="2875" spans="15:15" x14ac:dyDescent="0.25">
      <c r="O2875" s="42"/>
    </row>
    <row r="2876" spans="15:15" x14ac:dyDescent="0.25">
      <c r="O2876" s="42"/>
    </row>
    <row r="2877" spans="15:15" x14ac:dyDescent="0.25">
      <c r="O2877" s="42"/>
    </row>
    <row r="2878" spans="15:15" x14ac:dyDescent="0.25">
      <c r="O2878" s="42"/>
    </row>
    <row r="2879" spans="15:15" x14ac:dyDescent="0.25">
      <c r="O2879" s="42"/>
    </row>
    <row r="2880" spans="15:15" x14ac:dyDescent="0.25">
      <c r="O2880" s="42"/>
    </row>
    <row r="2881" spans="15:15" x14ac:dyDescent="0.25">
      <c r="O2881" s="42"/>
    </row>
    <row r="2882" spans="15:15" x14ac:dyDescent="0.25">
      <c r="O2882" s="42"/>
    </row>
    <row r="2883" spans="15:15" x14ac:dyDescent="0.25">
      <c r="O2883" s="42"/>
    </row>
    <row r="2884" spans="15:15" x14ac:dyDescent="0.25">
      <c r="O2884" s="42"/>
    </row>
    <row r="2885" spans="15:15" x14ac:dyDescent="0.25">
      <c r="O2885" s="42"/>
    </row>
    <row r="2886" spans="15:15" x14ac:dyDescent="0.25">
      <c r="O2886" s="42"/>
    </row>
    <row r="2887" spans="15:15" x14ac:dyDescent="0.25">
      <c r="O2887" s="42"/>
    </row>
    <row r="2888" spans="15:15" x14ac:dyDescent="0.25">
      <c r="O2888" s="42"/>
    </row>
    <row r="2889" spans="15:15" x14ac:dyDescent="0.25">
      <c r="O2889" s="42"/>
    </row>
    <row r="2890" spans="15:15" x14ac:dyDescent="0.25">
      <c r="O2890" s="42"/>
    </row>
    <row r="2891" spans="15:15" x14ac:dyDescent="0.25">
      <c r="O2891" s="42"/>
    </row>
    <row r="2892" spans="15:15" x14ac:dyDescent="0.25">
      <c r="O2892" s="42"/>
    </row>
    <row r="2893" spans="15:15" x14ac:dyDescent="0.25">
      <c r="O2893" s="42"/>
    </row>
    <row r="2894" spans="15:15" x14ac:dyDescent="0.25">
      <c r="O2894" s="42"/>
    </row>
    <row r="2895" spans="15:15" x14ac:dyDescent="0.25">
      <c r="O2895" s="42"/>
    </row>
    <row r="2896" spans="15:15" x14ac:dyDescent="0.25">
      <c r="O2896" s="42"/>
    </row>
    <row r="2897" spans="15:15" x14ac:dyDescent="0.25">
      <c r="O2897" s="42"/>
    </row>
    <row r="2898" spans="15:15" x14ac:dyDescent="0.25">
      <c r="O2898" s="42"/>
    </row>
    <row r="2899" spans="15:15" x14ac:dyDescent="0.25">
      <c r="O2899" s="42"/>
    </row>
    <row r="2900" spans="15:15" x14ac:dyDescent="0.25">
      <c r="O2900" s="42"/>
    </row>
    <row r="2901" spans="15:15" x14ac:dyDescent="0.25">
      <c r="O2901" s="42"/>
    </row>
    <row r="2902" spans="15:15" x14ac:dyDescent="0.25">
      <c r="O2902" s="42"/>
    </row>
    <row r="2903" spans="15:15" x14ac:dyDescent="0.25">
      <c r="O2903" s="42"/>
    </row>
    <row r="2904" spans="15:15" x14ac:dyDescent="0.25">
      <c r="O2904" s="42"/>
    </row>
    <row r="2905" spans="15:15" x14ac:dyDescent="0.25">
      <c r="O2905" s="42"/>
    </row>
    <row r="2906" spans="15:15" x14ac:dyDescent="0.25">
      <c r="O2906" s="42"/>
    </row>
    <row r="2907" spans="15:15" x14ac:dyDescent="0.25">
      <c r="O2907" s="42"/>
    </row>
    <row r="2908" spans="15:15" x14ac:dyDescent="0.25">
      <c r="O2908" s="42"/>
    </row>
    <row r="2909" spans="15:15" x14ac:dyDescent="0.25">
      <c r="O2909" s="42"/>
    </row>
    <row r="2910" spans="15:15" x14ac:dyDescent="0.25">
      <c r="O2910" s="42"/>
    </row>
    <row r="2911" spans="15:15" x14ac:dyDescent="0.25">
      <c r="O2911" s="42"/>
    </row>
    <row r="2912" spans="15:15" x14ac:dyDescent="0.25">
      <c r="O2912" s="42"/>
    </row>
    <row r="2913" spans="15:15" x14ac:dyDescent="0.25">
      <c r="O2913" s="42"/>
    </row>
    <row r="2914" spans="15:15" x14ac:dyDescent="0.25">
      <c r="O2914" s="42"/>
    </row>
    <row r="2915" spans="15:15" x14ac:dyDescent="0.25">
      <c r="O2915" s="42"/>
    </row>
    <row r="2916" spans="15:15" x14ac:dyDescent="0.25">
      <c r="O2916" s="42"/>
    </row>
    <row r="2917" spans="15:15" x14ac:dyDescent="0.25">
      <c r="O2917" s="42"/>
    </row>
    <row r="2918" spans="15:15" x14ac:dyDescent="0.25">
      <c r="O2918" s="42"/>
    </row>
    <row r="2919" spans="15:15" x14ac:dyDescent="0.25">
      <c r="O2919" s="42"/>
    </row>
    <row r="2920" spans="15:15" x14ac:dyDescent="0.25">
      <c r="O2920" s="42"/>
    </row>
    <row r="2921" spans="15:15" x14ac:dyDescent="0.25">
      <c r="O2921" s="42"/>
    </row>
    <row r="2922" spans="15:15" x14ac:dyDescent="0.25">
      <c r="O2922" s="42"/>
    </row>
    <row r="2923" spans="15:15" x14ac:dyDescent="0.25">
      <c r="O2923" s="42"/>
    </row>
    <row r="2924" spans="15:15" x14ac:dyDescent="0.25">
      <c r="O2924" s="42"/>
    </row>
    <row r="2925" spans="15:15" x14ac:dyDescent="0.25">
      <c r="O2925" s="42"/>
    </row>
    <row r="2926" spans="15:15" x14ac:dyDescent="0.25">
      <c r="O2926" s="42"/>
    </row>
    <row r="2927" spans="15:15" x14ac:dyDescent="0.25">
      <c r="O2927" s="42"/>
    </row>
    <row r="2928" spans="15:15" x14ac:dyDescent="0.25">
      <c r="O2928" s="42"/>
    </row>
    <row r="2929" spans="15:15" x14ac:dyDescent="0.25">
      <c r="O2929" s="42"/>
    </row>
    <row r="2930" spans="15:15" x14ac:dyDescent="0.25">
      <c r="O2930" s="42"/>
    </row>
    <row r="2931" spans="15:15" x14ac:dyDescent="0.25">
      <c r="O2931" s="42"/>
    </row>
    <row r="2932" spans="15:15" x14ac:dyDescent="0.25">
      <c r="O2932" s="42"/>
    </row>
    <row r="2933" spans="15:15" x14ac:dyDescent="0.25">
      <c r="O2933" s="42"/>
    </row>
    <row r="2934" spans="15:15" x14ac:dyDescent="0.25">
      <c r="O2934" s="42"/>
    </row>
    <row r="2935" spans="15:15" x14ac:dyDescent="0.25">
      <c r="O2935" s="42"/>
    </row>
    <row r="2936" spans="15:15" x14ac:dyDescent="0.25">
      <c r="O2936" s="42"/>
    </row>
    <row r="2937" spans="15:15" x14ac:dyDescent="0.25">
      <c r="O2937" s="42"/>
    </row>
    <row r="2938" spans="15:15" x14ac:dyDescent="0.25">
      <c r="O2938" s="42"/>
    </row>
    <row r="2939" spans="15:15" x14ac:dyDescent="0.25">
      <c r="O2939" s="42"/>
    </row>
    <row r="2940" spans="15:15" x14ac:dyDescent="0.25">
      <c r="O2940" s="42"/>
    </row>
    <row r="2941" spans="15:15" x14ac:dyDescent="0.25">
      <c r="O2941" s="42"/>
    </row>
    <row r="2942" spans="15:15" x14ac:dyDescent="0.25">
      <c r="O2942" s="42"/>
    </row>
    <row r="2943" spans="15:15" x14ac:dyDescent="0.25">
      <c r="O2943" s="42"/>
    </row>
    <row r="2944" spans="15:15" x14ac:dyDescent="0.25">
      <c r="O2944" s="42"/>
    </row>
    <row r="2945" spans="15:15" x14ac:dyDescent="0.25">
      <c r="O2945" s="42"/>
    </row>
    <row r="2946" spans="15:15" x14ac:dyDescent="0.25">
      <c r="O2946" s="42"/>
    </row>
    <row r="2947" spans="15:15" x14ac:dyDescent="0.25">
      <c r="O2947" s="42"/>
    </row>
    <row r="2948" spans="15:15" x14ac:dyDescent="0.25">
      <c r="O2948" s="42"/>
    </row>
    <row r="2949" spans="15:15" x14ac:dyDescent="0.25">
      <c r="O2949" s="42"/>
    </row>
    <row r="2950" spans="15:15" x14ac:dyDescent="0.25">
      <c r="O2950" s="42"/>
    </row>
    <row r="2951" spans="15:15" x14ac:dyDescent="0.25">
      <c r="O2951" s="42"/>
    </row>
    <row r="2952" spans="15:15" x14ac:dyDescent="0.25">
      <c r="O2952" s="42"/>
    </row>
    <row r="2953" spans="15:15" x14ac:dyDescent="0.25">
      <c r="O2953" s="42"/>
    </row>
    <row r="2954" spans="15:15" x14ac:dyDescent="0.25">
      <c r="O2954" s="42"/>
    </row>
    <row r="2955" spans="15:15" x14ac:dyDescent="0.25">
      <c r="O2955" s="42"/>
    </row>
    <row r="2956" spans="15:15" x14ac:dyDescent="0.25">
      <c r="O2956" s="42"/>
    </row>
    <row r="2957" spans="15:15" x14ac:dyDescent="0.25">
      <c r="O2957" s="42"/>
    </row>
    <row r="2958" spans="15:15" x14ac:dyDescent="0.25">
      <c r="O2958" s="42"/>
    </row>
    <row r="2959" spans="15:15" x14ac:dyDescent="0.25">
      <c r="O2959" s="42"/>
    </row>
    <row r="2960" spans="15:15" x14ac:dyDescent="0.25">
      <c r="O2960" s="42"/>
    </row>
    <row r="2961" spans="15:15" x14ac:dyDescent="0.25">
      <c r="O2961" s="42"/>
    </row>
    <row r="2962" spans="15:15" x14ac:dyDescent="0.25">
      <c r="O2962" s="42"/>
    </row>
    <row r="2963" spans="15:15" x14ac:dyDescent="0.25">
      <c r="O2963" s="42"/>
    </row>
    <row r="2964" spans="15:15" x14ac:dyDescent="0.25">
      <c r="O2964" s="42"/>
    </row>
    <row r="2965" spans="15:15" x14ac:dyDescent="0.25">
      <c r="O2965" s="42"/>
    </row>
    <row r="2966" spans="15:15" x14ac:dyDescent="0.25">
      <c r="O2966" s="42"/>
    </row>
    <row r="2967" spans="15:15" x14ac:dyDescent="0.25">
      <c r="O2967" s="42"/>
    </row>
    <row r="2968" spans="15:15" x14ac:dyDescent="0.25">
      <c r="O2968" s="42"/>
    </row>
    <row r="2969" spans="15:15" x14ac:dyDescent="0.25">
      <c r="O2969" s="42"/>
    </row>
    <row r="2970" spans="15:15" x14ac:dyDescent="0.25">
      <c r="O2970" s="42"/>
    </row>
    <row r="2971" spans="15:15" x14ac:dyDescent="0.25">
      <c r="O2971" s="42"/>
    </row>
    <row r="2972" spans="15:15" x14ac:dyDescent="0.25">
      <c r="O2972" s="42"/>
    </row>
    <row r="2973" spans="15:15" x14ac:dyDescent="0.25">
      <c r="O2973" s="42"/>
    </row>
    <row r="2974" spans="15:15" x14ac:dyDescent="0.25">
      <c r="O2974" s="42"/>
    </row>
    <row r="2975" spans="15:15" x14ac:dyDescent="0.25">
      <c r="O2975" s="42"/>
    </row>
    <row r="2976" spans="15:15" x14ac:dyDescent="0.25">
      <c r="O2976" s="42"/>
    </row>
    <row r="2977" spans="15:15" x14ac:dyDescent="0.25">
      <c r="O2977" s="42"/>
    </row>
    <row r="2978" spans="15:15" x14ac:dyDescent="0.25">
      <c r="O2978" s="42"/>
    </row>
    <row r="2979" spans="15:15" x14ac:dyDescent="0.25">
      <c r="O2979" s="42"/>
    </row>
    <row r="2980" spans="15:15" x14ac:dyDescent="0.25">
      <c r="O2980" s="42"/>
    </row>
    <row r="2981" spans="15:15" x14ac:dyDescent="0.25">
      <c r="O2981" s="42"/>
    </row>
    <row r="2982" spans="15:15" x14ac:dyDescent="0.25">
      <c r="O2982" s="42"/>
    </row>
    <row r="2983" spans="15:15" x14ac:dyDescent="0.25">
      <c r="O2983" s="42"/>
    </row>
    <row r="2984" spans="15:15" x14ac:dyDescent="0.25">
      <c r="O2984" s="42"/>
    </row>
    <row r="2985" spans="15:15" x14ac:dyDescent="0.25">
      <c r="O2985" s="42"/>
    </row>
    <row r="2986" spans="15:15" x14ac:dyDescent="0.25">
      <c r="O2986" s="42"/>
    </row>
    <row r="2987" spans="15:15" x14ac:dyDescent="0.25">
      <c r="O2987" s="42"/>
    </row>
    <row r="2988" spans="15:15" x14ac:dyDescent="0.25">
      <c r="O2988" s="42"/>
    </row>
    <row r="2989" spans="15:15" x14ac:dyDescent="0.25">
      <c r="O2989" s="42"/>
    </row>
    <row r="2990" spans="15:15" x14ac:dyDescent="0.25">
      <c r="O2990" s="42"/>
    </row>
    <row r="2991" spans="15:15" x14ac:dyDescent="0.25">
      <c r="O2991" s="42"/>
    </row>
    <row r="2992" spans="15:15" x14ac:dyDescent="0.25">
      <c r="O2992" s="42"/>
    </row>
    <row r="2993" spans="15:15" x14ac:dyDescent="0.25">
      <c r="O2993" s="42"/>
    </row>
    <row r="2994" spans="15:15" x14ac:dyDescent="0.25">
      <c r="O2994" s="42"/>
    </row>
    <row r="2995" spans="15:15" x14ac:dyDescent="0.25">
      <c r="O2995" s="42"/>
    </row>
    <row r="2996" spans="15:15" x14ac:dyDescent="0.25">
      <c r="O2996" s="42"/>
    </row>
    <row r="2997" spans="15:15" x14ac:dyDescent="0.25">
      <c r="O2997" s="42"/>
    </row>
    <row r="2998" spans="15:15" x14ac:dyDescent="0.25">
      <c r="O2998" s="42"/>
    </row>
    <row r="2999" spans="15:15" x14ac:dyDescent="0.25">
      <c r="O2999" s="42"/>
    </row>
    <row r="3000" spans="15:15" x14ac:dyDescent="0.25">
      <c r="O3000" s="42"/>
    </row>
    <row r="3001" spans="15:15" x14ac:dyDescent="0.25">
      <c r="O3001" s="42"/>
    </row>
    <row r="3002" spans="15:15" x14ac:dyDescent="0.25">
      <c r="O3002" s="42"/>
    </row>
    <row r="3003" spans="15:15" x14ac:dyDescent="0.25">
      <c r="O3003" s="42"/>
    </row>
    <row r="3004" spans="15:15" x14ac:dyDescent="0.25">
      <c r="O3004" s="42"/>
    </row>
    <row r="3005" spans="15:15" x14ac:dyDescent="0.25">
      <c r="O3005" s="42"/>
    </row>
    <row r="3006" spans="15:15" x14ac:dyDescent="0.25">
      <c r="O3006" s="42"/>
    </row>
    <row r="3007" spans="15:15" x14ac:dyDescent="0.25">
      <c r="O3007" s="42"/>
    </row>
    <row r="3008" spans="15:15" x14ac:dyDescent="0.25">
      <c r="O3008" s="42"/>
    </row>
    <row r="3009" spans="15:15" x14ac:dyDescent="0.25">
      <c r="O3009" s="42"/>
    </row>
    <row r="3010" spans="15:15" x14ac:dyDescent="0.25">
      <c r="O3010" s="42"/>
    </row>
    <row r="3011" spans="15:15" x14ac:dyDescent="0.25">
      <c r="O3011" s="42"/>
    </row>
    <row r="3012" spans="15:15" x14ac:dyDescent="0.25">
      <c r="O3012" s="42"/>
    </row>
    <row r="3013" spans="15:15" x14ac:dyDescent="0.25">
      <c r="O3013" s="42"/>
    </row>
    <row r="3014" spans="15:15" x14ac:dyDescent="0.25">
      <c r="O3014" s="42"/>
    </row>
    <row r="3015" spans="15:15" x14ac:dyDescent="0.25">
      <c r="O3015" s="42"/>
    </row>
    <row r="3016" spans="15:15" x14ac:dyDescent="0.25">
      <c r="O3016" s="42"/>
    </row>
    <row r="3017" spans="15:15" x14ac:dyDescent="0.25">
      <c r="O3017" s="42"/>
    </row>
    <row r="3018" spans="15:15" x14ac:dyDescent="0.25">
      <c r="O3018" s="42"/>
    </row>
    <row r="3019" spans="15:15" x14ac:dyDescent="0.25">
      <c r="O3019" s="42"/>
    </row>
    <row r="3020" spans="15:15" x14ac:dyDescent="0.25">
      <c r="O3020" s="42"/>
    </row>
    <row r="3021" spans="15:15" x14ac:dyDescent="0.25">
      <c r="O3021" s="42"/>
    </row>
    <row r="3022" spans="15:15" x14ac:dyDescent="0.25">
      <c r="O3022" s="42"/>
    </row>
    <row r="3023" spans="15:15" x14ac:dyDescent="0.25">
      <c r="O3023" s="42"/>
    </row>
    <row r="3024" spans="15:15" x14ac:dyDescent="0.25">
      <c r="O3024" s="42"/>
    </row>
    <row r="3025" spans="15:15" x14ac:dyDescent="0.25">
      <c r="O3025" s="42"/>
    </row>
    <row r="3026" spans="15:15" x14ac:dyDescent="0.25">
      <c r="O3026" s="42"/>
    </row>
    <row r="3027" spans="15:15" x14ac:dyDescent="0.25">
      <c r="O3027" s="42"/>
    </row>
    <row r="3028" spans="15:15" x14ac:dyDescent="0.25">
      <c r="O3028" s="42"/>
    </row>
    <row r="3029" spans="15:15" x14ac:dyDescent="0.25">
      <c r="O3029" s="42"/>
    </row>
    <row r="3030" spans="15:15" x14ac:dyDescent="0.25">
      <c r="O3030" s="42"/>
    </row>
    <row r="3031" spans="15:15" x14ac:dyDescent="0.25">
      <c r="O3031" s="42"/>
    </row>
    <row r="3032" spans="15:15" x14ac:dyDescent="0.25">
      <c r="O3032" s="42"/>
    </row>
    <row r="3033" spans="15:15" x14ac:dyDescent="0.25">
      <c r="O3033" s="42"/>
    </row>
    <row r="3034" spans="15:15" x14ac:dyDescent="0.25">
      <c r="O3034" s="42"/>
    </row>
    <row r="3035" spans="15:15" x14ac:dyDescent="0.25">
      <c r="O3035" s="42"/>
    </row>
    <row r="3036" spans="15:15" x14ac:dyDescent="0.25">
      <c r="O3036" s="42"/>
    </row>
    <row r="3037" spans="15:15" x14ac:dyDescent="0.25">
      <c r="O3037" s="42"/>
    </row>
    <row r="3038" spans="15:15" x14ac:dyDescent="0.25">
      <c r="O3038" s="42"/>
    </row>
    <row r="3039" spans="15:15" x14ac:dyDescent="0.25">
      <c r="O3039" s="42"/>
    </row>
    <row r="3040" spans="15:15" x14ac:dyDescent="0.25">
      <c r="O3040" s="42"/>
    </row>
    <row r="3041" spans="15:15" x14ac:dyDescent="0.25">
      <c r="O3041" s="42"/>
    </row>
    <row r="3042" spans="15:15" x14ac:dyDescent="0.25">
      <c r="O3042" s="42"/>
    </row>
    <row r="3043" spans="15:15" x14ac:dyDescent="0.25">
      <c r="O3043" s="42"/>
    </row>
    <row r="3044" spans="15:15" x14ac:dyDescent="0.25">
      <c r="O3044" s="42"/>
    </row>
    <row r="3045" spans="15:15" x14ac:dyDescent="0.25">
      <c r="O3045" s="42"/>
    </row>
    <row r="3046" spans="15:15" x14ac:dyDescent="0.25">
      <c r="O3046" s="42"/>
    </row>
    <row r="3047" spans="15:15" x14ac:dyDescent="0.25">
      <c r="O3047" s="42"/>
    </row>
    <row r="3048" spans="15:15" x14ac:dyDescent="0.25">
      <c r="O3048" s="42"/>
    </row>
    <row r="3049" spans="15:15" x14ac:dyDescent="0.25">
      <c r="O3049" s="42"/>
    </row>
    <row r="3050" spans="15:15" x14ac:dyDescent="0.25">
      <c r="O3050" s="42"/>
    </row>
    <row r="3051" spans="15:15" x14ac:dyDescent="0.25">
      <c r="O3051" s="42"/>
    </row>
    <row r="3052" spans="15:15" x14ac:dyDescent="0.25">
      <c r="O3052" s="42"/>
    </row>
    <row r="3053" spans="15:15" x14ac:dyDescent="0.25">
      <c r="O3053" s="42"/>
    </row>
    <row r="3054" spans="15:15" x14ac:dyDescent="0.25">
      <c r="O3054" s="42"/>
    </row>
    <row r="3055" spans="15:15" x14ac:dyDescent="0.25">
      <c r="O3055" s="42"/>
    </row>
    <row r="3056" spans="15:15" x14ac:dyDescent="0.25">
      <c r="O3056" s="42"/>
    </row>
    <row r="3057" spans="15:15" x14ac:dyDescent="0.25">
      <c r="O3057" s="42"/>
    </row>
    <row r="3058" spans="15:15" x14ac:dyDescent="0.25">
      <c r="O3058" s="42"/>
    </row>
    <row r="3059" spans="15:15" x14ac:dyDescent="0.25">
      <c r="O3059" s="42"/>
    </row>
    <row r="3060" spans="15:15" x14ac:dyDescent="0.25">
      <c r="O3060" s="42"/>
    </row>
    <row r="3061" spans="15:15" x14ac:dyDescent="0.25">
      <c r="O3061" s="42"/>
    </row>
    <row r="3062" spans="15:15" x14ac:dyDescent="0.25">
      <c r="O3062" s="42"/>
    </row>
    <row r="3063" spans="15:15" x14ac:dyDescent="0.25">
      <c r="O3063" s="42"/>
    </row>
    <row r="3064" spans="15:15" x14ac:dyDescent="0.25">
      <c r="O3064" s="42"/>
    </row>
    <row r="3065" spans="15:15" x14ac:dyDescent="0.25">
      <c r="O3065" s="42"/>
    </row>
    <row r="3066" spans="15:15" x14ac:dyDescent="0.25">
      <c r="O3066" s="42"/>
    </row>
    <row r="3067" spans="15:15" x14ac:dyDescent="0.25">
      <c r="O3067" s="42"/>
    </row>
    <row r="3068" spans="15:15" x14ac:dyDescent="0.25">
      <c r="O3068" s="42"/>
    </row>
    <row r="3069" spans="15:15" x14ac:dyDescent="0.25">
      <c r="O3069" s="42"/>
    </row>
    <row r="3070" spans="15:15" x14ac:dyDescent="0.25">
      <c r="O3070" s="42"/>
    </row>
    <row r="3071" spans="15:15" x14ac:dyDescent="0.25">
      <c r="O3071" s="42"/>
    </row>
    <row r="3072" spans="15:15" x14ac:dyDescent="0.25">
      <c r="O3072" s="42"/>
    </row>
    <row r="3073" spans="15:15" x14ac:dyDescent="0.25">
      <c r="O3073" s="42"/>
    </row>
    <row r="3074" spans="15:15" x14ac:dyDescent="0.25">
      <c r="O3074" s="42"/>
    </row>
    <row r="3075" spans="15:15" x14ac:dyDescent="0.25">
      <c r="O3075" s="42"/>
    </row>
    <row r="3076" spans="15:15" x14ac:dyDescent="0.25">
      <c r="O3076" s="42"/>
    </row>
    <row r="3077" spans="15:15" x14ac:dyDescent="0.25">
      <c r="O3077" s="42"/>
    </row>
    <row r="3078" spans="15:15" x14ac:dyDescent="0.25">
      <c r="O3078" s="42"/>
    </row>
    <row r="3079" spans="15:15" x14ac:dyDescent="0.25">
      <c r="O3079" s="42"/>
    </row>
    <row r="3080" spans="15:15" x14ac:dyDescent="0.25">
      <c r="O3080" s="42"/>
    </row>
    <row r="3081" spans="15:15" x14ac:dyDescent="0.25">
      <c r="O3081" s="42"/>
    </row>
    <row r="3082" spans="15:15" x14ac:dyDescent="0.25">
      <c r="O3082" s="42"/>
    </row>
    <row r="3083" spans="15:15" x14ac:dyDescent="0.25">
      <c r="O3083" s="42"/>
    </row>
    <row r="3084" spans="15:15" x14ac:dyDescent="0.25">
      <c r="O3084" s="42"/>
    </row>
    <row r="3085" spans="15:15" x14ac:dyDescent="0.25">
      <c r="O3085" s="42"/>
    </row>
    <row r="3086" spans="15:15" x14ac:dyDescent="0.25">
      <c r="O3086" s="42"/>
    </row>
    <row r="3087" spans="15:15" x14ac:dyDescent="0.25">
      <c r="O3087" s="42"/>
    </row>
    <row r="3088" spans="15:15" x14ac:dyDescent="0.25">
      <c r="O3088" s="42"/>
    </row>
    <row r="3089" spans="15:15" x14ac:dyDescent="0.25">
      <c r="O3089" s="42"/>
    </row>
    <row r="3090" spans="15:15" x14ac:dyDescent="0.25">
      <c r="O3090" s="42"/>
    </row>
    <row r="3091" spans="15:15" x14ac:dyDescent="0.25">
      <c r="O3091" s="42"/>
    </row>
    <row r="3092" spans="15:15" x14ac:dyDescent="0.25">
      <c r="O3092" s="42"/>
    </row>
    <row r="3093" spans="15:15" x14ac:dyDescent="0.25">
      <c r="O3093" s="42"/>
    </row>
    <row r="3094" spans="15:15" x14ac:dyDescent="0.25">
      <c r="O3094" s="42"/>
    </row>
    <row r="3095" spans="15:15" x14ac:dyDescent="0.25">
      <c r="O3095" s="42"/>
    </row>
    <row r="3096" spans="15:15" x14ac:dyDescent="0.25">
      <c r="O3096" s="42"/>
    </row>
    <row r="3097" spans="15:15" x14ac:dyDescent="0.25">
      <c r="O3097" s="42"/>
    </row>
    <row r="3098" spans="15:15" x14ac:dyDescent="0.25">
      <c r="O3098" s="42"/>
    </row>
    <row r="3099" spans="15:15" x14ac:dyDescent="0.25">
      <c r="O3099" s="42"/>
    </row>
    <row r="3100" spans="15:15" x14ac:dyDescent="0.25">
      <c r="O3100" s="42"/>
    </row>
    <row r="3101" spans="15:15" x14ac:dyDescent="0.25">
      <c r="O3101" s="42"/>
    </row>
    <row r="3102" spans="15:15" x14ac:dyDescent="0.25">
      <c r="O3102" s="42"/>
    </row>
    <row r="3103" spans="15:15" x14ac:dyDescent="0.25">
      <c r="O3103" s="42"/>
    </row>
    <row r="3104" spans="15:15" x14ac:dyDescent="0.25">
      <c r="O3104" s="42"/>
    </row>
    <row r="3105" spans="15:15" x14ac:dyDescent="0.25">
      <c r="O3105" s="42"/>
    </row>
    <row r="3106" spans="15:15" x14ac:dyDescent="0.25">
      <c r="O3106" s="42"/>
    </row>
    <row r="3107" spans="15:15" x14ac:dyDescent="0.25">
      <c r="O3107" s="42"/>
    </row>
    <row r="3108" spans="15:15" x14ac:dyDescent="0.25">
      <c r="O3108" s="42"/>
    </row>
    <row r="3109" spans="15:15" x14ac:dyDescent="0.25">
      <c r="O3109" s="42"/>
    </row>
    <row r="3110" spans="15:15" x14ac:dyDescent="0.25">
      <c r="O3110" s="42"/>
    </row>
    <row r="3111" spans="15:15" x14ac:dyDescent="0.25">
      <c r="O3111" s="42"/>
    </row>
    <row r="3112" spans="15:15" x14ac:dyDescent="0.25">
      <c r="O3112" s="42"/>
    </row>
    <row r="3113" spans="15:15" x14ac:dyDescent="0.25">
      <c r="O3113" s="42"/>
    </row>
    <row r="3114" spans="15:15" x14ac:dyDescent="0.25">
      <c r="O3114" s="42"/>
    </row>
    <row r="3115" spans="15:15" x14ac:dyDescent="0.25">
      <c r="O3115" s="42"/>
    </row>
    <row r="3116" spans="15:15" x14ac:dyDescent="0.25">
      <c r="O3116" s="42"/>
    </row>
    <row r="3117" spans="15:15" x14ac:dyDescent="0.25">
      <c r="O3117" s="42"/>
    </row>
    <row r="3118" spans="15:15" x14ac:dyDescent="0.25">
      <c r="O3118" s="42"/>
    </row>
    <row r="3119" spans="15:15" x14ac:dyDescent="0.25">
      <c r="O3119" s="42"/>
    </row>
    <row r="3120" spans="15:15" x14ac:dyDescent="0.25">
      <c r="O3120" s="42"/>
    </row>
    <row r="3121" spans="15:15" x14ac:dyDescent="0.25">
      <c r="O3121" s="42"/>
    </row>
    <row r="3122" spans="15:15" x14ac:dyDescent="0.25">
      <c r="O3122" s="42"/>
    </row>
    <row r="3123" spans="15:15" x14ac:dyDescent="0.25">
      <c r="O3123" s="42"/>
    </row>
    <row r="3124" spans="15:15" x14ac:dyDescent="0.25">
      <c r="O3124" s="42"/>
    </row>
    <row r="3125" spans="15:15" x14ac:dyDescent="0.25">
      <c r="O3125" s="42"/>
    </row>
    <row r="3126" spans="15:15" x14ac:dyDescent="0.25">
      <c r="O3126" s="42"/>
    </row>
    <row r="3127" spans="15:15" x14ac:dyDescent="0.25">
      <c r="O3127" s="42"/>
    </row>
    <row r="3128" spans="15:15" x14ac:dyDescent="0.25">
      <c r="O3128" s="42"/>
    </row>
    <row r="3129" spans="15:15" x14ac:dyDescent="0.25">
      <c r="O3129" s="42"/>
    </row>
    <row r="3130" spans="15:15" x14ac:dyDescent="0.25">
      <c r="O3130" s="42"/>
    </row>
    <row r="3131" spans="15:15" x14ac:dyDescent="0.25">
      <c r="O3131" s="42"/>
    </row>
    <row r="3132" spans="15:15" x14ac:dyDescent="0.25">
      <c r="O3132" s="42"/>
    </row>
    <row r="3133" spans="15:15" x14ac:dyDescent="0.25">
      <c r="O3133" s="42"/>
    </row>
    <row r="3134" spans="15:15" x14ac:dyDescent="0.25">
      <c r="O3134" s="42"/>
    </row>
    <row r="3135" spans="15:15" x14ac:dyDescent="0.25">
      <c r="O3135" s="42"/>
    </row>
    <row r="3136" spans="15:15" x14ac:dyDescent="0.25">
      <c r="O3136" s="42"/>
    </row>
    <row r="3137" spans="15:15" x14ac:dyDescent="0.25">
      <c r="O3137" s="42"/>
    </row>
    <row r="3138" spans="15:15" x14ac:dyDescent="0.25">
      <c r="O3138" s="42"/>
    </row>
    <row r="3139" spans="15:15" x14ac:dyDescent="0.25">
      <c r="O3139" s="42"/>
    </row>
    <row r="3140" spans="15:15" x14ac:dyDescent="0.25">
      <c r="O3140" s="42"/>
    </row>
    <row r="3141" spans="15:15" x14ac:dyDescent="0.25">
      <c r="O3141" s="42"/>
    </row>
    <row r="3142" spans="15:15" x14ac:dyDescent="0.25">
      <c r="O3142" s="42"/>
    </row>
    <row r="3143" spans="15:15" x14ac:dyDescent="0.25">
      <c r="O3143" s="42"/>
    </row>
    <row r="3144" spans="15:15" x14ac:dyDescent="0.25">
      <c r="O3144" s="42"/>
    </row>
    <row r="3145" spans="15:15" x14ac:dyDescent="0.25">
      <c r="O3145" s="42"/>
    </row>
    <row r="3146" spans="15:15" x14ac:dyDescent="0.25">
      <c r="O3146" s="42"/>
    </row>
    <row r="3147" spans="15:15" x14ac:dyDescent="0.25">
      <c r="O3147" s="42"/>
    </row>
    <row r="3148" spans="15:15" x14ac:dyDescent="0.25">
      <c r="O3148" s="42"/>
    </row>
    <row r="3149" spans="15:15" x14ac:dyDescent="0.25">
      <c r="O3149" s="42"/>
    </row>
    <row r="3150" spans="15:15" x14ac:dyDescent="0.25">
      <c r="O3150" s="42"/>
    </row>
    <row r="3151" spans="15:15" x14ac:dyDescent="0.25">
      <c r="O3151" s="42"/>
    </row>
    <row r="3152" spans="15:15" x14ac:dyDescent="0.25">
      <c r="O3152" s="42"/>
    </row>
    <row r="3153" spans="15:15" x14ac:dyDescent="0.25">
      <c r="O3153" s="42"/>
    </row>
    <row r="3154" spans="15:15" x14ac:dyDescent="0.25">
      <c r="O3154" s="42"/>
    </row>
    <row r="3155" spans="15:15" x14ac:dyDescent="0.25">
      <c r="O3155" s="42"/>
    </row>
    <row r="3156" spans="15:15" x14ac:dyDescent="0.25">
      <c r="O3156" s="42"/>
    </row>
    <row r="3157" spans="15:15" x14ac:dyDescent="0.25">
      <c r="O3157" s="42"/>
    </row>
    <row r="3158" spans="15:15" x14ac:dyDescent="0.25">
      <c r="O3158" s="42"/>
    </row>
    <row r="3159" spans="15:15" x14ac:dyDescent="0.25">
      <c r="O3159" s="42"/>
    </row>
    <row r="3160" spans="15:15" x14ac:dyDescent="0.25">
      <c r="O3160" s="42"/>
    </row>
    <row r="3161" spans="15:15" x14ac:dyDescent="0.25">
      <c r="O3161" s="42"/>
    </row>
    <row r="3162" spans="15:15" x14ac:dyDescent="0.25">
      <c r="O3162" s="42"/>
    </row>
    <row r="3163" spans="15:15" x14ac:dyDescent="0.25">
      <c r="O3163" s="42"/>
    </row>
    <row r="3164" spans="15:15" x14ac:dyDescent="0.25">
      <c r="O3164" s="42"/>
    </row>
    <row r="3165" spans="15:15" x14ac:dyDescent="0.25">
      <c r="O3165" s="42"/>
    </row>
    <row r="3166" spans="15:15" x14ac:dyDescent="0.25">
      <c r="O3166" s="42"/>
    </row>
    <row r="3167" spans="15:15" x14ac:dyDescent="0.25">
      <c r="O3167" s="42"/>
    </row>
    <row r="3168" spans="15:15" x14ac:dyDescent="0.25">
      <c r="O3168" s="42"/>
    </row>
    <row r="3169" spans="15:15" x14ac:dyDescent="0.25">
      <c r="O3169" s="42"/>
    </row>
    <row r="3170" spans="15:15" x14ac:dyDescent="0.25">
      <c r="O3170" s="42"/>
    </row>
    <row r="3171" spans="15:15" x14ac:dyDescent="0.25">
      <c r="O3171" s="42"/>
    </row>
    <row r="3172" spans="15:15" x14ac:dyDescent="0.25">
      <c r="O3172" s="42"/>
    </row>
    <row r="3173" spans="15:15" x14ac:dyDescent="0.25">
      <c r="O3173" s="42"/>
    </row>
    <row r="3174" spans="15:15" x14ac:dyDescent="0.25">
      <c r="O3174" s="42"/>
    </row>
    <row r="3175" spans="15:15" x14ac:dyDescent="0.25">
      <c r="O3175" s="42"/>
    </row>
    <row r="3176" spans="15:15" x14ac:dyDescent="0.25">
      <c r="O3176" s="42"/>
    </row>
    <row r="3177" spans="15:15" x14ac:dyDescent="0.25">
      <c r="O3177" s="42"/>
    </row>
    <row r="3178" spans="15:15" x14ac:dyDescent="0.25">
      <c r="O3178" s="42"/>
    </row>
    <row r="3179" spans="15:15" x14ac:dyDescent="0.25">
      <c r="O3179" s="42"/>
    </row>
    <row r="3180" spans="15:15" x14ac:dyDescent="0.25">
      <c r="O3180" s="42"/>
    </row>
    <row r="3181" spans="15:15" x14ac:dyDescent="0.25">
      <c r="O3181" s="42"/>
    </row>
    <row r="3182" spans="15:15" x14ac:dyDescent="0.25">
      <c r="O3182" s="42"/>
    </row>
    <row r="3183" spans="15:15" x14ac:dyDescent="0.25">
      <c r="O3183" s="42"/>
    </row>
    <row r="3184" spans="15:15" x14ac:dyDescent="0.25">
      <c r="O3184" s="42"/>
    </row>
    <row r="3185" spans="15:15" x14ac:dyDescent="0.25">
      <c r="O3185" s="42"/>
    </row>
    <row r="3186" spans="15:15" x14ac:dyDescent="0.25">
      <c r="O3186" s="42"/>
    </row>
    <row r="3187" spans="15:15" x14ac:dyDescent="0.25">
      <c r="O3187" s="42"/>
    </row>
    <row r="3188" spans="15:15" x14ac:dyDescent="0.25">
      <c r="O3188" s="42"/>
    </row>
    <row r="3189" spans="15:15" x14ac:dyDescent="0.25">
      <c r="O3189" s="42"/>
    </row>
    <row r="3190" spans="15:15" x14ac:dyDescent="0.25">
      <c r="O3190" s="42"/>
    </row>
    <row r="3191" spans="15:15" x14ac:dyDescent="0.25">
      <c r="O3191" s="42"/>
    </row>
    <row r="3192" spans="15:15" x14ac:dyDescent="0.25">
      <c r="O3192" s="42"/>
    </row>
    <row r="3193" spans="15:15" x14ac:dyDescent="0.25">
      <c r="O3193" s="42"/>
    </row>
    <row r="3194" spans="15:15" x14ac:dyDescent="0.25">
      <c r="O3194" s="42"/>
    </row>
    <row r="3195" spans="15:15" x14ac:dyDescent="0.25">
      <c r="O3195" s="42"/>
    </row>
    <row r="3196" spans="15:15" x14ac:dyDescent="0.25">
      <c r="O3196" s="42"/>
    </row>
    <row r="3197" spans="15:15" x14ac:dyDescent="0.25">
      <c r="O3197" s="42"/>
    </row>
    <row r="3198" spans="15:15" x14ac:dyDescent="0.25">
      <c r="O3198" s="42"/>
    </row>
    <row r="3199" spans="15:15" x14ac:dyDescent="0.25">
      <c r="O3199" s="42"/>
    </row>
    <row r="3200" spans="15:15" x14ac:dyDescent="0.25">
      <c r="O3200" s="42"/>
    </row>
    <row r="3201" spans="15:15" x14ac:dyDescent="0.25">
      <c r="O3201" s="42"/>
    </row>
    <row r="3202" spans="15:15" x14ac:dyDescent="0.25">
      <c r="O3202" s="42"/>
    </row>
    <row r="3203" spans="15:15" x14ac:dyDescent="0.25">
      <c r="O3203" s="42"/>
    </row>
    <row r="3204" spans="15:15" x14ac:dyDescent="0.25">
      <c r="O3204" s="42"/>
    </row>
    <row r="3205" spans="15:15" x14ac:dyDescent="0.25">
      <c r="O3205" s="42"/>
    </row>
    <row r="3206" spans="15:15" x14ac:dyDescent="0.25">
      <c r="O3206" s="42"/>
    </row>
    <row r="3207" spans="15:15" x14ac:dyDescent="0.25">
      <c r="O3207" s="42"/>
    </row>
    <row r="3208" spans="15:15" x14ac:dyDescent="0.25">
      <c r="O3208" s="42"/>
    </row>
    <row r="3209" spans="15:15" x14ac:dyDescent="0.25">
      <c r="O3209" s="42"/>
    </row>
    <row r="3210" spans="15:15" x14ac:dyDescent="0.25">
      <c r="O3210" s="42"/>
    </row>
    <row r="3211" spans="15:15" x14ac:dyDescent="0.25">
      <c r="O3211" s="42"/>
    </row>
    <row r="3212" spans="15:15" x14ac:dyDescent="0.25">
      <c r="O3212" s="42"/>
    </row>
    <row r="3213" spans="15:15" x14ac:dyDescent="0.25">
      <c r="O3213" s="42"/>
    </row>
    <row r="3214" spans="15:15" x14ac:dyDescent="0.25">
      <c r="O3214" s="42"/>
    </row>
    <row r="3215" spans="15:15" x14ac:dyDescent="0.25">
      <c r="O3215" s="42"/>
    </row>
    <row r="3216" spans="15:15" x14ac:dyDescent="0.25">
      <c r="O3216" s="42"/>
    </row>
    <row r="3217" spans="15:15" x14ac:dyDescent="0.25">
      <c r="O3217" s="42"/>
    </row>
    <row r="3218" spans="15:15" x14ac:dyDescent="0.25">
      <c r="O3218" s="42"/>
    </row>
    <row r="3219" spans="15:15" x14ac:dyDescent="0.25">
      <c r="O3219" s="42"/>
    </row>
    <row r="3220" spans="15:15" x14ac:dyDescent="0.25">
      <c r="O3220" s="42"/>
    </row>
    <row r="3221" spans="15:15" x14ac:dyDescent="0.25">
      <c r="O3221" s="42"/>
    </row>
    <row r="3222" spans="15:15" x14ac:dyDescent="0.25">
      <c r="O3222" s="42"/>
    </row>
    <row r="3223" spans="15:15" x14ac:dyDescent="0.25">
      <c r="O3223" s="42"/>
    </row>
    <row r="3224" spans="15:15" x14ac:dyDescent="0.25">
      <c r="O3224" s="42"/>
    </row>
    <row r="3225" spans="15:15" x14ac:dyDescent="0.25">
      <c r="O3225" s="42"/>
    </row>
    <row r="3226" spans="15:15" x14ac:dyDescent="0.25">
      <c r="O3226" s="42"/>
    </row>
    <row r="3227" spans="15:15" x14ac:dyDescent="0.25">
      <c r="O3227" s="42"/>
    </row>
    <row r="3228" spans="15:15" x14ac:dyDescent="0.25">
      <c r="O3228" s="42"/>
    </row>
    <row r="3229" spans="15:15" x14ac:dyDescent="0.25">
      <c r="O3229" s="42"/>
    </row>
    <row r="3230" spans="15:15" x14ac:dyDescent="0.25">
      <c r="O3230" s="42"/>
    </row>
    <row r="3231" spans="15:15" x14ac:dyDescent="0.25">
      <c r="O3231" s="42"/>
    </row>
    <row r="3232" spans="15:15" x14ac:dyDescent="0.25">
      <c r="O3232" s="42"/>
    </row>
    <row r="3233" spans="15:15" x14ac:dyDescent="0.25">
      <c r="O3233" s="42"/>
    </row>
    <row r="3234" spans="15:15" x14ac:dyDescent="0.25">
      <c r="O3234" s="42"/>
    </row>
    <row r="3235" spans="15:15" x14ac:dyDescent="0.25">
      <c r="O3235" s="42"/>
    </row>
    <row r="3236" spans="15:15" x14ac:dyDescent="0.25">
      <c r="O3236" s="42"/>
    </row>
    <row r="3237" spans="15:15" x14ac:dyDescent="0.25">
      <c r="O3237" s="42"/>
    </row>
    <row r="3238" spans="15:15" x14ac:dyDescent="0.25">
      <c r="O3238" s="42"/>
    </row>
    <row r="3239" spans="15:15" x14ac:dyDescent="0.25">
      <c r="O3239" s="42"/>
    </row>
    <row r="3240" spans="15:15" x14ac:dyDescent="0.25">
      <c r="O3240" s="42"/>
    </row>
    <row r="3241" spans="15:15" x14ac:dyDescent="0.25">
      <c r="O3241" s="42"/>
    </row>
    <row r="3242" spans="15:15" x14ac:dyDescent="0.25">
      <c r="O3242" s="42"/>
    </row>
    <row r="3243" spans="15:15" x14ac:dyDescent="0.25">
      <c r="O3243" s="42"/>
    </row>
    <row r="3244" spans="15:15" x14ac:dyDescent="0.25">
      <c r="O3244" s="42"/>
    </row>
    <row r="3245" spans="15:15" x14ac:dyDescent="0.25">
      <c r="O3245" s="42"/>
    </row>
    <row r="3246" spans="15:15" x14ac:dyDescent="0.25">
      <c r="O3246" s="42"/>
    </row>
    <row r="3247" spans="15:15" x14ac:dyDescent="0.25">
      <c r="O3247" s="42"/>
    </row>
    <row r="3248" spans="15:15" x14ac:dyDescent="0.25">
      <c r="O3248" s="42"/>
    </row>
    <row r="3249" spans="15:15" x14ac:dyDescent="0.25">
      <c r="O3249" s="42"/>
    </row>
    <row r="3250" spans="15:15" x14ac:dyDescent="0.25">
      <c r="O3250" s="42"/>
    </row>
    <row r="3251" spans="15:15" x14ac:dyDescent="0.25">
      <c r="O3251" s="42"/>
    </row>
    <row r="3252" spans="15:15" x14ac:dyDescent="0.25">
      <c r="O3252" s="42"/>
    </row>
    <row r="3253" spans="15:15" x14ac:dyDescent="0.25">
      <c r="O3253" s="42"/>
    </row>
    <row r="3254" spans="15:15" x14ac:dyDescent="0.25">
      <c r="O3254" s="42"/>
    </row>
    <row r="3255" spans="15:15" x14ac:dyDescent="0.25">
      <c r="O3255" s="42"/>
    </row>
    <row r="3256" spans="15:15" x14ac:dyDescent="0.25">
      <c r="O3256" s="42"/>
    </row>
    <row r="3257" spans="15:15" x14ac:dyDescent="0.25">
      <c r="O3257" s="42"/>
    </row>
    <row r="3258" spans="15:15" x14ac:dyDescent="0.25">
      <c r="O3258" s="42"/>
    </row>
    <row r="3259" spans="15:15" x14ac:dyDescent="0.25">
      <c r="O3259" s="42"/>
    </row>
    <row r="3260" spans="15:15" x14ac:dyDescent="0.25">
      <c r="O3260" s="42"/>
    </row>
    <row r="3261" spans="15:15" x14ac:dyDescent="0.25">
      <c r="O3261" s="42"/>
    </row>
    <row r="3262" spans="15:15" x14ac:dyDescent="0.25">
      <c r="O3262" s="42"/>
    </row>
    <row r="3263" spans="15:15" x14ac:dyDescent="0.25">
      <c r="O3263" s="42"/>
    </row>
    <row r="3264" spans="15:15" x14ac:dyDescent="0.25">
      <c r="O3264" s="42"/>
    </row>
    <row r="3265" spans="15:15" x14ac:dyDescent="0.25">
      <c r="O3265" s="42"/>
    </row>
    <row r="3266" spans="15:15" x14ac:dyDescent="0.25">
      <c r="O3266" s="42"/>
    </row>
    <row r="3267" spans="15:15" x14ac:dyDescent="0.25">
      <c r="O3267" s="42"/>
    </row>
    <row r="3268" spans="15:15" x14ac:dyDescent="0.25">
      <c r="O3268" s="42"/>
    </row>
    <row r="3269" spans="15:15" x14ac:dyDescent="0.25">
      <c r="O3269" s="42"/>
    </row>
    <row r="3270" spans="15:15" x14ac:dyDescent="0.25">
      <c r="O3270" s="42"/>
    </row>
    <row r="3271" spans="15:15" x14ac:dyDescent="0.25">
      <c r="O3271" s="42"/>
    </row>
    <row r="3272" spans="15:15" x14ac:dyDescent="0.25">
      <c r="O3272" s="42"/>
    </row>
    <row r="3273" spans="15:15" x14ac:dyDescent="0.25">
      <c r="O3273" s="42"/>
    </row>
    <row r="3274" spans="15:15" x14ac:dyDescent="0.25">
      <c r="O3274" s="42"/>
    </row>
    <row r="3275" spans="15:15" x14ac:dyDescent="0.25">
      <c r="O3275" s="42"/>
    </row>
    <row r="3276" spans="15:15" x14ac:dyDescent="0.25">
      <c r="O3276" s="42"/>
    </row>
    <row r="3277" spans="15:15" x14ac:dyDescent="0.25">
      <c r="O3277" s="42"/>
    </row>
    <row r="3278" spans="15:15" x14ac:dyDescent="0.25">
      <c r="O3278" s="42"/>
    </row>
    <row r="3279" spans="15:15" x14ac:dyDescent="0.25">
      <c r="O3279" s="42"/>
    </row>
    <row r="3280" spans="15:15" x14ac:dyDescent="0.25">
      <c r="O3280" s="42"/>
    </row>
    <row r="3281" spans="15:15" x14ac:dyDescent="0.25">
      <c r="O3281" s="42"/>
    </row>
    <row r="3282" spans="15:15" x14ac:dyDescent="0.25">
      <c r="O3282" s="42"/>
    </row>
    <row r="3283" spans="15:15" x14ac:dyDescent="0.25">
      <c r="O3283" s="42"/>
    </row>
    <row r="3284" spans="15:15" x14ac:dyDescent="0.25">
      <c r="O3284" s="42"/>
    </row>
    <row r="3285" spans="15:15" x14ac:dyDescent="0.25">
      <c r="O3285" s="42"/>
    </row>
    <row r="3286" spans="15:15" x14ac:dyDescent="0.25">
      <c r="O3286" s="42"/>
    </row>
    <row r="3287" spans="15:15" x14ac:dyDescent="0.25">
      <c r="O3287" s="42"/>
    </row>
    <row r="3288" spans="15:15" x14ac:dyDescent="0.25">
      <c r="O3288" s="42"/>
    </row>
    <row r="3289" spans="15:15" x14ac:dyDescent="0.25">
      <c r="O3289" s="42"/>
    </row>
    <row r="3290" spans="15:15" x14ac:dyDescent="0.25">
      <c r="O3290" s="42"/>
    </row>
  </sheetData>
  <autoFilter ref="A5:AV304" xr:uid="{3E3FAB1D-D5E7-47B8-9723-E7014E26EAE0}"/>
  <phoneticPr fontId="0" type="noConversion"/>
  <pageMargins left="0.39370078740157483" right="0.39370078740157483" top="0.78740157480314965" bottom="0.78740157480314965" header="0.51181102362204722" footer="0.51181102362204722"/>
  <pageSetup paperSize="9" scale="7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A5E5E-EBC0-499C-9C7B-0F31B3159458}">
  <dimension ref="B6:O13"/>
  <sheetViews>
    <sheetView workbookViewId="0">
      <selection activeCell="O8" sqref="O8"/>
    </sheetView>
  </sheetViews>
  <sheetFormatPr defaultRowHeight="12.5" x14ac:dyDescent="0.25"/>
  <cols>
    <col min="2" max="2" width="10.1796875" bestFit="1" customWidth="1"/>
    <col min="6" max="6" width="8.90625" bestFit="1" customWidth="1"/>
    <col min="12" max="12" width="13.08984375" bestFit="1" customWidth="1"/>
    <col min="14" max="14" width="11.36328125" bestFit="1" customWidth="1"/>
    <col min="15" max="15" width="8.90625" bestFit="1" customWidth="1"/>
  </cols>
  <sheetData>
    <row r="6" spans="2:15" x14ac:dyDescent="0.25">
      <c r="C6" t="s">
        <v>102</v>
      </c>
      <c r="F6" t="s">
        <v>123</v>
      </c>
      <c r="K6" t="s">
        <v>106</v>
      </c>
      <c r="O6" t="s">
        <v>123</v>
      </c>
    </row>
    <row r="7" spans="2:15" x14ac:dyDescent="0.25">
      <c r="B7" s="128" t="s">
        <v>105</v>
      </c>
      <c r="C7" t="s">
        <v>103</v>
      </c>
      <c r="D7" t="s">
        <v>104</v>
      </c>
      <c r="E7">
        <v>15</v>
      </c>
      <c r="F7" s="82">
        <v>45867</v>
      </c>
      <c r="J7" t="s">
        <v>107</v>
      </c>
      <c r="K7" t="s">
        <v>103</v>
      </c>
      <c r="L7" t="s">
        <v>109</v>
      </c>
      <c r="M7">
        <v>74</v>
      </c>
      <c r="N7" t="s">
        <v>108</v>
      </c>
      <c r="O7" s="82">
        <v>45866</v>
      </c>
    </row>
    <row r="8" spans="2:15" x14ac:dyDescent="0.25">
      <c r="C8" t="s">
        <v>103</v>
      </c>
      <c r="D8" t="s">
        <v>116</v>
      </c>
      <c r="E8">
        <v>10</v>
      </c>
      <c r="F8" s="82">
        <v>45866</v>
      </c>
    </row>
    <row r="9" spans="2:15" x14ac:dyDescent="0.25">
      <c r="C9" t="s">
        <v>117</v>
      </c>
      <c r="D9" t="s">
        <v>118</v>
      </c>
      <c r="E9">
        <v>10</v>
      </c>
    </row>
    <row r="10" spans="2:15" x14ac:dyDescent="0.25">
      <c r="C10" t="s">
        <v>119</v>
      </c>
      <c r="D10" t="s">
        <v>118</v>
      </c>
      <c r="E10">
        <v>10</v>
      </c>
    </row>
    <row r="11" spans="2:15" x14ac:dyDescent="0.25">
      <c r="C11" t="s">
        <v>120</v>
      </c>
      <c r="D11" t="s">
        <v>118</v>
      </c>
      <c r="E11">
        <v>10</v>
      </c>
    </row>
    <row r="12" spans="2:15" x14ac:dyDescent="0.25">
      <c r="C12" t="s">
        <v>121</v>
      </c>
      <c r="D12" t="s">
        <v>118</v>
      </c>
      <c r="E12">
        <v>10</v>
      </c>
    </row>
    <row r="13" spans="2:15" x14ac:dyDescent="0.25">
      <c r="C13" t="s">
        <v>122</v>
      </c>
      <c r="D13" t="s">
        <v>118</v>
      </c>
      <c r="E13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Rozpočet 2026</vt:lpstr>
      <vt:lpstr>Navrh rozpoctu 2026</vt:lpstr>
      <vt:lpstr>Denník</vt:lpstr>
      <vt:lpstr>Pohľadávky a záväzky</vt:lpstr>
    </vt:vector>
  </TitlesOfParts>
  <Company>KOMPOZIT Nové Zámky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Horváth Mário</dc:creator>
  <cp:lastModifiedBy>YOGA</cp:lastModifiedBy>
  <cp:lastPrinted>2024-09-27T13:28:58Z</cp:lastPrinted>
  <dcterms:created xsi:type="dcterms:W3CDTF">2000-08-17T12:34:19Z</dcterms:created>
  <dcterms:modified xsi:type="dcterms:W3CDTF">2026-04-04T20:07:46Z</dcterms:modified>
</cp:coreProperties>
</file>